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ER TRIMESTRE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27" i="4" l="1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66" i="4" l="1"/>
  <c r="G66" i="4"/>
  <c r="F66" i="4"/>
  <c r="E66" i="4"/>
  <c r="D66" i="4"/>
  <c r="H64" i="4"/>
  <c r="H62" i="4"/>
  <c r="H60" i="4"/>
  <c r="H58" i="4"/>
  <c r="H56" i="4"/>
  <c r="H54" i="4"/>
  <c r="H52" i="4"/>
  <c r="E64" i="4"/>
  <c r="E62" i="4"/>
  <c r="E60" i="4"/>
  <c r="E58" i="4"/>
  <c r="E56" i="4"/>
  <c r="E54" i="4"/>
  <c r="E52" i="4"/>
  <c r="C66" i="4"/>
  <c r="H44" i="4"/>
  <c r="G44" i="4"/>
  <c r="F44" i="4"/>
  <c r="H42" i="4"/>
  <c r="H41" i="4"/>
  <c r="H40" i="4"/>
  <c r="H39" i="4"/>
  <c r="E44" i="4"/>
  <c r="E42" i="4"/>
  <c r="E41" i="4"/>
  <c r="E40" i="4"/>
  <c r="E39" i="4"/>
  <c r="D44" i="4"/>
  <c r="C4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0" i="4"/>
  <c r="F30" i="4"/>
  <c r="D30" i="4"/>
  <c r="C30" i="4"/>
  <c r="H30" i="4" l="1"/>
  <c r="E30" i="4"/>
  <c r="H40" i="5" l="1"/>
  <c r="H38" i="5"/>
  <c r="H34" i="5"/>
  <c r="H12" i="5"/>
  <c r="H8" i="5"/>
  <c r="E40" i="5"/>
  <c r="E39" i="5"/>
  <c r="H39" i="5" s="1"/>
  <c r="E38" i="5"/>
  <c r="E37" i="5"/>
  <c r="H37" i="5" s="1"/>
  <c r="H36" i="5" s="1"/>
  <c r="E34" i="5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67" i="6"/>
  <c r="H66" i="6"/>
  <c r="H63" i="6"/>
  <c r="H62" i="6"/>
  <c r="H61" i="6"/>
  <c r="H60" i="6"/>
  <c r="H59" i="6"/>
  <c r="H58" i="6"/>
  <c r="H56" i="6"/>
  <c r="H55" i="6"/>
  <c r="H51" i="6"/>
  <c r="H50" i="6"/>
  <c r="H48" i="6"/>
  <c r="H42" i="6"/>
  <c r="H41" i="6"/>
  <c r="H40" i="6"/>
  <c r="H39" i="6"/>
  <c r="H38" i="6"/>
  <c r="H36" i="6"/>
  <c r="H34" i="6"/>
  <c r="H21" i="6"/>
  <c r="H12" i="6"/>
  <c r="H11" i="6"/>
  <c r="E76" i="6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2" i="6"/>
  <c r="H52" i="6" s="1"/>
  <c r="E51" i="6"/>
  <c r="E50" i="6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E33" i="6" s="1"/>
  <c r="C23" i="6"/>
  <c r="C13" i="6"/>
  <c r="C5" i="6"/>
  <c r="E36" i="5" l="1"/>
  <c r="H25" i="5"/>
  <c r="C42" i="5"/>
  <c r="H16" i="5"/>
  <c r="D42" i="5"/>
  <c r="G42" i="5"/>
  <c r="F42" i="5"/>
  <c r="E6" i="5"/>
  <c r="H6" i="5"/>
  <c r="E16" i="8"/>
  <c r="H6" i="8"/>
  <c r="H16" i="8" s="1"/>
  <c r="E69" i="6"/>
  <c r="H69" i="6" s="1"/>
  <c r="E65" i="6"/>
  <c r="H65" i="6" s="1"/>
  <c r="E57" i="6"/>
  <c r="H57" i="6" s="1"/>
  <c r="E53" i="6"/>
  <c r="H53" i="6" s="1"/>
  <c r="E43" i="6"/>
  <c r="H43" i="6" s="1"/>
  <c r="H33" i="6"/>
  <c r="E23" i="6"/>
  <c r="H23" i="6" s="1"/>
  <c r="C77" i="6"/>
  <c r="G77" i="6"/>
  <c r="F77" i="6"/>
  <c r="E13" i="6"/>
  <c r="H13" i="6" s="1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<sst xmlns="http://schemas.openxmlformats.org/spreadsheetml/2006/main" count="244" uniqueCount="164">
  <si>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</si>
  <si>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</si>
  <si>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</si>
  <si>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</si>
  <si>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</si>
  <si>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</si>
  <si>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</si>
  <si>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</si>
  <si>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</si>
  <si>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</si>
  <si>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</si>
  <si>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</si>
  <si>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</si>
  <si>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</si>
  <si>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</si>
  <si>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</si>
  <si>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</si>
  <si>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</si>
  <si>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</si>
  <si>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</si>
  <si>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</si>
  <si>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</si>
  <si>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</si>
  <si>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</si>
  <si>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</si>
  <si>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</si>
  <si>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</si>
  <si>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</si>
  <si>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</si>
  <si>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</si>
  <si>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</si>
  <si>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</si>
  <si>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</si>
  <si>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</si>
  <si>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</si>
  <si>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</si>
  <si>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</si>
  <si>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</si>
  <si>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</si>
  <si>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</si>
  <si>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</si>
  <si>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</si>
  <si>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</si>
  <si>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</si>
  <si>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</si>
  <si>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</si>
  <si>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</si>
  <si>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</si>
  <si>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</si>
  <si>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</si>
  <si>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</si>
  <si>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</si>
  <si>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</si>
  <si>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</si>
  <si>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</si>
  <si>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</si>
  <si>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</si>
  <si>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</si>
  <si>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</si>
  <si>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</si>
  <si>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</si>
  <si>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</si>
  <si>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</si>
  <si>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</si>
  <si>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</si>
  <si>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</si>
  <si>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</si>
  <si>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</si>
  <si>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</si>
  <si>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</si>
  <si>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</si>
  <si>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</si>
  <si>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</si>
  <si>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</si>
  <si>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</si>
  <si>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</si>
  <si>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</si>
  <si>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</si>
  <si>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</si>
  <si>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</si>
  <si>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</si>
  <si>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</si>
  <si>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</si>
  <si>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</si>
  <si>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</si>
  <si>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</si>
  <si>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</si>
  <si>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</si>
  <si>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</si>
  <si>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</si>
  <si>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</si>
  <si>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</si>
  <si>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</si>
  <si>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</si>
  <si>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</si>
  <si>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</si>
  <si>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</si>
  <si>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</si>
  <si>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</si>
  <si>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</si>
  <si>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</si>
  <si>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</si>
  <si>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</si>
  <si>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</si>
  <si>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</si>
  <si>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</si>
  <si>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</si>
  <si>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</si>
  <si>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</si>
  <si>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</si>
  <si>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</si>
  <si>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</si>
  <si>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</si>
  <si>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</si>
  <si>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</si>
  <si>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</si>
  <si>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</si>
  <si>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</si>
  <si>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</si>
  <si>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</si>
  <si>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</si>
  <si>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</si>
  <si>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</si>
  <si>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</si>
  <si>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</si>
  <si>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</si>
  <si>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</si>
  <si>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</si>
  <si>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VICTORIA GTO
ESTADO ANALÍTICO DEL EJERCICIO DEL PRESUPUESTO DE EGRESOS
CLASIFICACIÓN POR OBJETO DEL GASTO (CAPÍTULO Y CONCEPTO)
DEL 1 ENERO AL 30 DE SEPTIEMBRE DEL 2020</t>
  </si>
  <si>
    <t>MUNICIPIO DE VICTORIA GTO
ESTADO ANALÍTICO DEL EJERCICIO DEL PRESUPUESTO DE EGRESOS
CLASIFICACION ECÓNOMICA (POR TIPO DE GASTO)
DEL 1 ENERO AL 30 DE SEPTIEMBRE DEL 2020</t>
  </si>
  <si>
    <t>PRESIDENTE</t>
  </si>
  <si>
    <t>REGIDORES</t>
  </si>
  <si>
    <t>SINDICATURA</t>
  </si>
  <si>
    <t>SECRETARIA H AYUNTAMIENTO</t>
  </si>
  <si>
    <t>DIRECCION DE CONTRALORIA</t>
  </si>
  <si>
    <t>DIRECCION DE PLANEACION</t>
  </si>
  <si>
    <t>TESORERIA</t>
  </si>
  <si>
    <t>UNIDAD DE ACCESO A LA INFORMACION</t>
  </si>
  <si>
    <t>ACCION DEPORTIVA</t>
  </si>
  <si>
    <t>CASA DE LA CULTURA</t>
  </si>
  <si>
    <t>DIRECCION DE DESARROLLO SOCIAL Y HUMANO</t>
  </si>
  <si>
    <t>DIRECCION DE OBRAS PUBLICAS</t>
  </si>
  <si>
    <t>DIRECCION DE DESARROLLO ECONOMICO</t>
  </si>
  <si>
    <t>TURISMO</t>
  </si>
  <si>
    <t>SEGURIDAD PUBLICA</t>
  </si>
  <si>
    <t>TRANSITO Y PROTECCIÓN CIVIL</t>
  </si>
  <si>
    <t>PROTECCION CIVIL</t>
  </si>
  <si>
    <t>ECOLOGIA Y AGUA POTABLE</t>
  </si>
  <si>
    <t>OFICIALIA MAYOR</t>
  </si>
  <si>
    <t>EDUCACION</t>
  </si>
  <si>
    <t>INSTANCIA MUNICIPAL DE LA MUJER</t>
  </si>
  <si>
    <t>MUNICIPIO DE VICTORIA GTO
ESTADO ANALÍTICO DEL EJERCICIO DEL PRESUPUESTO DE EGRESOS
CLASIFICACIÓN ADMINISTRATIVA
DEL 1 ENERO AL 30 DE SEPTIEMBRE DEL 2020</t>
  </si>
  <si>
    <t>Gobierno (Federal/Estatal/Municipal) de MUNICIPIO DE VICTORIA GTO
Estado Analítico del Ejercicio del Presupuesto de Egresos
Clasificación Administrativa
DEL 1 ENERO AL 30 DE SEPTIEMBRE DEL 2020</t>
  </si>
  <si>
    <t>Sector Paraestatal del Gobierno (Federal/Estatal/Municipal) de MUNICIPIO DE VICTORIA GTO
Estado Analítico del Ejercicio del Presupuesto de Egresos
Clasificación Administrativa
DEL 1 ENERO AL 30 DE SEPTIEMBRE DEL 2020</t>
  </si>
  <si>
    <t>MUNICIPIO DE VICTORIA GTO
ESTADO ANALÍTICO DEL EJERCICIO DEL PRESUPUESTO DE EGRESOS
CLASIFICACIÓN FUNCIONAL (FINALIDAD Y FUNCIÓN)
DEL 1 ENERO AL 30 DE SEPTIEMBRE DEL 2020</t>
  </si>
  <si>
    <t>Bajo protesta de decir verdad declaramos que los Estados Financieros y sus notas, son razonablemente correctos y son responsabilidad del emisor.</t>
  </si>
  <si>
    <t xml:space="preserve">                       _________________________________</t>
  </si>
  <si>
    <t xml:space="preserve">                    </t>
  </si>
  <si>
    <t xml:space="preserve">           _____________________________________________</t>
  </si>
  <si>
    <t>LIC.BERENICE MONTES ESTRADA</t>
  </si>
  <si>
    <t xml:space="preserve">                         LIA MARICSA CORONA VELAZQUEZ</t>
  </si>
  <si>
    <t>PRESIDENTE MUNICIPAL</t>
  </si>
  <si>
    <t xml:space="preserve">                                    TESORERA MUNICIPAL</t>
  </si>
  <si>
    <t xml:space="preserve">                       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</si>
</sst>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2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right" vertical="center" wrapText="1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4" fontId="6" fillId="0" borderId="0" xfId="8" applyNumberFormat="1" applyFont="1" applyBorder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center" vertical="center" wrapText="1"/>
      <protection locked="0"/>
    </xf>
    <xf numFmtId="0" fontId="6" fillId="0" borderId="0" xfId="8" applyFont="1" applyBorder="1" applyAlignment="1" applyProtection="1">
      <alignment vertical="top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0" fontId="6" fillId="0" borderId="6" xfId="8" applyFont="1" applyBorder="1" applyAlignment="1" applyProtection="1">
      <alignment vertical="top" wrapText="1"/>
      <protection locked="0"/>
    </xf>
    <xf numFmtId="4" fontId="6" fillId="0" borderId="8" xfId="9" applyNumberFormat="1" applyFont="1" applyFill="1" applyBorder="1" applyAlignment="1">
      <alignment horizontal="center" vertical="center" wrapText="1"/>
    </xf>
    <xf numFmtId="0" fontId="6" fillId="0" borderId="8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center" vertical="center" wrapText="1"/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4" fontId="6" fillId="0" borderId="14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1423378</xdr:colOff>
      <xdr:row>0</xdr:row>
      <xdr:rowOff>619125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675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1704975</xdr:colOff>
      <xdr:row>2</xdr:row>
      <xdr:rowOff>97112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868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1790699</xdr:colOff>
      <xdr:row>3</xdr:row>
      <xdr:rowOff>26910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4" cy="8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1657350</xdr:colOff>
      <xdr:row>2</xdr:row>
      <xdr:rowOff>176741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948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workbookViewId="0">
      <selection sqref="A1:H8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5" t="s">
        <v>128</v>
      </c>
      <c r="B1" s="66"/>
      <c r="C1" s="66"/>
      <c r="D1" s="66"/>
      <c r="E1" s="66"/>
      <c r="F1" s="66"/>
      <c r="G1" s="66"/>
      <c r="H1" s="67"/>
    </row>
    <row r="2" spans="1:8" x14ac:dyDescent="0.2">
      <c r="A2" s="70" t="s">
        <v>54</v>
      </c>
      <c r="B2" s="71"/>
      <c r="C2" s="65" t="s">
        <v>60</v>
      </c>
      <c r="D2" s="66"/>
      <c r="E2" s="66"/>
      <c r="F2" s="66"/>
      <c r="G2" s="67"/>
      <c r="H2" s="68" t="s">
        <v>59</v>
      </c>
    </row>
    <row r="3" spans="1:8" ht="24.95" customHeight="1" x14ac:dyDescent="0.2">
      <c r="A3" s="72"/>
      <c r="B3" s="73"/>
      <c r="C3" s="63" t="s">
        <v>55</v>
      </c>
      <c r="D3" s="63" t="s">
        <v>125</v>
      </c>
      <c r="E3" s="63" t="s">
        <v>56</v>
      </c>
      <c r="F3" s="63" t="s">
        <v>57</v>
      </c>
      <c r="G3" s="63" t="s">
        <v>58</v>
      </c>
      <c r="H3" s="69"/>
    </row>
    <row r="4" spans="1:8" x14ac:dyDescent="0.2">
      <c r="A4" s="74"/>
      <c r="B4" s="75"/>
      <c r="C4" s="64">
        <v>1</v>
      </c>
      <c r="D4" s="64">
        <v>2</v>
      </c>
      <c r="E4" s="64" t="s">
        <v>126</v>
      </c>
      <c r="F4" s="64">
        <v>4</v>
      </c>
      <c r="G4" s="64">
        <v>5</v>
      </c>
      <c r="H4" s="64" t="s">
        <v>127</v>
      </c>
    </row>
    <row r="5" spans="1:8" x14ac:dyDescent="0.2">
      <c r="A5" s="46" t="s">
        <v>61</v>
      </c>
      <c r="B5" s="7"/>
      <c r="C5" s="12">
        <f>SUM(C6:C12)</f>
        <v>32539578.990000002</v>
      </c>
      <c r="D5" s="12">
        <f>SUM(D6:D12)</f>
        <v>-55640.609999999986</v>
      </c>
      <c r="E5" s="12">
        <f>C5+D5</f>
        <v>32483938.380000003</v>
      </c>
      <c r="F5" s="12">
        <f>SUM(F6:F12)</f>
        <v>20675129.449999999</v>
      </c>
      <c r="G5" s="12">
        <f>SUM(G6:G12)</f>
        <v>20675129.449999999</v>
      </c>
      <c r="H5" s="12">
        <f>E5-F5</f>
        <v>11808808.930000003</v>
      </c>
    </row>
    <row r="6" spans="1:8" x14ac:dyDescent="0.2">
      <c r="A6" s="47">
        <v>1100</v>
      </c>
      <c r="B6" s="9" t="s">
        <v>70</v>
      </c>
      <c r="C6" s="13">
        <v>20550981.640000001</v>
      </c>
      <c r="D6" s="13">
        <v>-348768.47</v>
      </c>
      <c r="E6" s="13">
        <f t="shared" ref="E6:E69" si="0">C6+D6</f>
        <v>20202213.170000002</v>
      </c>
      <c r="F6" s="13">
        <v>14814814.189999999</v>
      </c>
      <c r="G6" s="13">
        <v>14814814.189999999</v>
      </c>
      <c r="H6" s="13">
        <f t="shared" ref="H6:H69" si="1">E6-F6</f>
        <v>5387398.9800000023</v>
      </c>
    </row>
    <row r="7" spans="1:8" x14ac:dyDescent="0.2">
      <c r="A7" s="47">
        <v>1200</v>
      </c>
      <c r="B7" s="9" t="s">
        <v>71</v>
      </c>
      <c r="C7" s="13">
        <v>4900069.37</v>
      </c>
      <c r="D7" s="13">
        <v>542464.31000000006</v>
      </c>
      <c r="E7" s="13">
        <f t="shared" si="0"/>
        <v>5442533.6799999997</v>
      </c>
      <c r="F7" s="13">
        <v>4016930.09</v>
      </c>
      <c r="G7" s="13">
        <v>4016930.09</v>
      </c>
      <c r="H7" s="13">
        <f t="shared" si="1"/>
        <v>1425603.5899999999</v>
      </c>
    </row>
    <row r="8" spans="1:8" x14ac:dyDescent="0.2">
      <c r="A8" s="47">
        <v>1300</v>
      </c>
      <c r="B8" s="9" t="s">
        <v>72</v>
      </c>
      <c r="C8" s="13">
        <v>3202092.61</v>
      </c>
      <c r="D8" s="13">
        <v>334397.86</v>
      </c>
      <c r="E8" s="13">
        <f t="shared" si="0"/>
        <v>3536490.4699999997</v>
      </c>
      <c r="F8" s="13">
        <v>738006.74</v>
      </c>
      <c r="G8" s="13">
        <v>738006.74</v>
      </c>
      <c r="H8" s="13">
        <f t="shared" si="1"/>
        <v>2798483.7299999995</v>
      </c>
    </row>
    <row r="9" spans="1:8" x14ac:dyDescent="0.2">
      <c r="A9" s="47">
        <v>1400</v>
      </c>
      <c r="B9" s="9" t="s">
        <v>35</v>
      </c>
      <c r="C9" s="13">
        <v>286845.28000000003</v>
      </c>
      <c r="D9" s="13">
        <v>50390.5</v>
      </c>
      <c r="E9" s="13">
        <f t="shared" si="0"/>
        <v>337235.78</v>
      </c>
      <c r="F9" s="13">
        <v>220875.89</v>
      </c>
      <c r="G9" s="13">
        <v>220875.89</v>
      </c>
      <c r="H9" s="13">
        <f t="shared" si="1"/>
        <v>116359.89000000001</v>
      </c>
    </row>
    <row r="10" spans="1:8" x14ac:dyDescent="0.2">
      <c r="A10" s="47">
        <v>1500</v>
      </c>
      <c r="B10" s="9" t="s">
        <v>73</v>
      </c>
      <c r="C10" s="13">
        <v>3599590.09</v>
      </c>
      <c r="D10" s="13">
        <v>-634124.81000000006</v>
      </c>
      <c r="E10" s="13">
        <f t="shared" si="0"/>
        <v>2965465.28</v>
      </c>
      <c r="F10" s="13">
        <v>884502.54</v>
      </c>
      <c r="G10" s="13">
        <v>884502.54</v>
      </c>
      <c r="H10" s="13">
        <f t="shared" si="1"/>
        <v>2080962.7399999998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62</v>
      </c>
      <c r="B13" s="7"/>
      <c r="C13" s="13">
        <f>SUM(C14:C22)</f>
        <v>7918896.1200000001</v>
      </c>
      <c r="D13" s="13">
        <f>SUM(D14:D22)</f>
        <v>6117010.2000000011</v>
      </c>
      <c r="E13" s="13">
        <f t="shared" si="0"/>
        <v>14035906.32</v>
      </c>
      <c r="F13" s="13">
        <f>SUM(F14:F22)</f>
        <v>9994245.7899999991</v>
      </c>
      <c r="G13" s="13">
        <f>SUM(G14:G22)</f>
        <v>9994245.7899999991</v>
      </c>
      <c r="H13" s="13">
        <f t="shared" si="1"/>
        <v>4041660.5300000012</v>
      </c>
    </row>
    <row r="14" spans="1:8" x14ac:dyDescent="0.2">
      <c r="A14" s="47">
        <v>2100</v>
      </c>
      <c r="B14" s="9" t="s">
        <v>75</v>
      </c>
      <c r="C14" s="13">
        <v>663866.6</v>
      </c>
      <c r="D14" s="13">
        <v>758592.2</v>
      </c>
      <c r="E14" s="13">
        <f t="shared" si="0"/>
        <v>1422458.7999999998</v>
      </c>
      <c r="F14" s="13">
        <v>917594.83</v>
      </c>
      <c r="G14" s="13">
        <v>917594.83</v>
      </c>
      <c r="H14" s="13">
        <f t="shared" si="1"/>
        <v>504863.96999999986</v>
      </c>
    </row>
    <row r="15" spans="1:8" x14ac:dyDescent="0.2">
      <c r="A15" s="47">
        <v>2200</v>
      </c>
      <c r="B15" s="9" t="s">
        <v>76</v>
      </c>
      <c r="C15" s="13">
        <v>1143364.5</v>
      </c>
      <c r="D15" s="13">
        <v>-72911.850000000006</v>
      </c>
      <c r="E15" s="13">
        <f t="shared" si="0"/>
        <v>1070452.6499999999</v>
      </c>
      <c r="F15" s="13">
        <v>640980.51</v>
      </c>
      <c r="G15" s="13">
        <v>640980.51</v>
      </c>
      <c r="H15" s="13">
        <f t="shared" si="1"/>
        <v>429472.1399999999</v>
      </c>
    </row>
    <row r="16" spans="1:8" x14ac:dyDescent="0.2">
      <c r="A16" s="47">
        <v>2300</v>
      </c>
      <c r="B16" s="9" t="s">
        <v>77</v>
      </c>
      <c r="C16" s="13">
        <v>130617</v>
      </c>
      <c r="D16" s="13">
        <v>19545</v>
      </c>
      <c r="E16" s="13">
        <f t="shared" si="0"/>
        <v>150162</v>
      </c>
      <c r="F16" s="13">
        <v>148920</v>
      </c>
      <c r="G16" s="13">
        <v>148920</v>
      </c>
      <c r="H16" s="13">
        <f t="shared" si="1"/>
        <v>1242</v>
      </c>
    </row>
    <row r="17" spans="1:8" x14ac:dyDescent="0.2">
      <c r="A17" s="47">
        <v>2400</v>
      </c>
      <c r="B17" s="9" t="s">
        <v>78</v>
      </c>
      <c r="C17" s="13">
        <v>842386.5</v>
      </c>
      <c r="D17" s="13">
        <v>3339079.23</v>
      </c>
      <c r="E17" s="13">
        <f t="shared" si="0"/>
        <v>4181465.73</v>
      </c>
      <c r="F17" s="13">
        <v>2425765.64</v>
      </c>
      <c r="G17" s="13">
        <v>2425765.64</v>
      </c>
      <c r="H17" s="13">
        <f t="shared" si="1"/>
        <v>1755700.0899999999</v>
      </c>
    </row>
    <row r="18" spans="1:8" x14ac:dyDescent="0.2">
      <c r="A18" s="47">
        <v>2500</v>
      </c>
      <c r="B18" s="9" t="s">
        <v>79</v>
      </c>
      <c r="C18" s="13">
        <v>220278.51</v>
      </c>
      <c r="D18" s="13">
        <v>-153113.46</v>
      </c>
      <c r="E18" s="13">
        <f t="shared" si="0"/>
        <v>67165.050000000017</v>
      </c>
      <c r="F18" s="13">
        <v>48738.78</v>
      </c>
      <c r="G18" s="13">
        <v>48738.78</v>
      </c>
      <c r="H18" s="13">
        <f t="shared" si="1"/>
        <v>18426.270000000019</v>
      </c>
    </row>
    <row r="19" spans="1:8" x14ac:dyDescent="0.2">
      <c r="A19" s="47">
        <v>2600</v>
      </c>
      <c r="B19" s="9" t="s">
        <v>80</v>
      </c>
      <c r="C19" s="13">
        <v>4678780.51</v>
      </c>
      <c r="D19" s="13">
        <v>1859865.82</v>
      </c>
      <c r="E19" s="13">
        <f t="shared" si="0"/>
        <v>6538646.3300000001</v>
      </c>
      <c r="F19" s="13">
        <v>5302700.32</v>
      </c>
      <c r="G19" s="13">
        <v>5302700.32</v>
      </c>
      <c r="H19" s="13">
        <f t="shared" si="1"/>
        <v>1235946.0099999998</v>
      </c>
    </row>
    <row r="20" spans="1:8" x14ac:dyDescent="0.2">
      <c r="A20" s="47">
        <v>2700</v>
      </c>
      <c r="B20" s="9" t="s">
        <v>81</v>
      </c>
      <c r="C20" s="13">
        <v>142105.5</v>
      </c>
      <c r="D20" s="13">
        <v>313294.61</v>
      </c>
      <c r="E20" s="13">
        <f t="shared" si="0"/>
        <v>455400.11</v>
      </c>
      <c r="F20" s="13">
        <v>384936.53</v>
      </c>
      <c r="G20" s="13">
        <v>384936.53</v>
      </c>
      <c r="H20" s="13">
        <f t="shared" si="1"/>
        <v>70463.579999999958</v>
      </c>
    </row>
    <row r="21" spans="1:8" x14ac:dyDescent="0.2">
      <c r="A21" s="47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7">
        <v>2900</v>
      </c>
      <c r="B22" s="9" t="s">
        <v>83</v>
      </c>
      <c r="C22" s="13">
        <v>97497</v>
      </c>
      <c r="D22" s="13">
        <v>52658.65</v>
      </c>
      <c r="E22" s="13">
        <f t="shared" si="0"/>
        <v>150155.65</v>
      </c>
      <c r="F22" s="13">
        <v>124609.18</v>
      </c>
      <c r="G22" s="13">
        <v>124609.18</v>
      </c>
      <c r="H22" s="13">
        <f t="shared" si="1"/>
        <v>25546.47</v>
      </c>
    </row>
    <row r="23" spans="1:8" x14ac:dyDescent="0.2">
      <c r="A23" s="46" t="s">
        <v>63</v>
      </c>
      <c r="B23" s="7"/>
      <c r="C23" s="13">
        <f>SUM(C24:C32)</f>
        <v>15299683.73</v>
      </c>
      <c r="D23" s="13">
        <f>SUM(D24:D32)</f>
        <v>4171563.1599999997</v>
      </c>
      <c r="E23" s="13">
        <f t="shared" si="0"/>
        <v>19471246.890000001</v>
      </c>
      <c r="F23" s="13">
        <f>SUM(F24:F32)</f>
        <v>13564433.150000002</v>
      </c>
      <c r="G23" s="13">
        <f>SUM(G24:G32)</f>
        <v>13564433.150000002</v>
      </c>
      <c r="H23" s="13">
        <f t="shared" si="1"/>
        <v>5906813.7399999984</v>
      </c>
    </row>
    <row r="24" spans="1:8" x14ac:dyDescent="0.2">
      <c r="A24" s="47">
        <v>3100</v>
      </c>
      <c r="B24" s="9" t="s">
        <v>84</v>
      </c>
      <c r="C24" s="13">
        <v>7882690.2300000004</v>
      </c>
      <c r="D24" s="13">
        <v>-176280.9</v>
      </c>
      <c r="E24" s="13">
        <f t="shared" si="0"/>
        <v>7706409.3300000001</v>
      </c>
      <c r="F24" s="13">
        <v>5508513.79</v>
      </c>
      <c r="G24" s="13">
        <v>5508513.79</v>
      </c>
      <c r="H24" s="13">
        <f t="shared" si="1"/>
        <v>2197895.54</v>
      </c>
    </row>
    <row r="25" spans="1:8" x14ac:dyDescent="0.2">
      <c r="A25" s="47">
        <v>3200</v>
      </c>
      <c r="B25" s="9" t="s">
        <v>85</v>
      </c>
      <c r="C25" s="13">
        <v>979055</v>
      </c>
      <c r="D25" s="13">
        <v>2715183.25</v>
      </c>
      <c r="E25" s="13">
        <f t="shared" si="0"/>
        <v>3694238.25</v>
      </c>
      <c r="F25" s="13">
        <v>3213662.26</v>
      </c>
      <c r="G25" s="13">
        <v>3213662.26</v>
      </c>
      <c r="H25" s="13">
        <f t="shared" si="1"/>
        <v>480575.99000000022</v>
      </c>
    </row>
    <row r="26" spans="1:8" x14ac:dyDescent="0.2">
      <c r="A26" s="47">
        <v>3300</v>
      </c>
      <c r="B26" s="9" t="s">
        <v>86</v>
      </c>
      <c r="C26" s="13">
        <v>400195</v>
      </c>
      <c r="D26" s="13">
        <v>1332455.1499999999</v>
      </c>
      <c r="E26" s="13">
        <f t="shared" si="0"/>
        <v>1732650.15</v>
      </c>
      <c r="F26" s="13">
        <v>703335.15</v>
      </c>
      <c r="G26" s="13">
        <v>703335.15</v>
      </c>
      <c r="H26" s="13">
        <f t="shared" si="1"/>
        <v>1029314.9999999999</v>
      </c>
    </row>
    <row r="27" spans="1:8" x14ac:dyDescent="0.2">
      <c r="A27" s="47">
        <v>3400</v>
      </c>
      <c r="B27" s="9" t="s">
        <v>87</v>
      </c>
      <c r="C27" s="13">
        <v>157941</v>
      </c>
      <c r="D27" s="13">
        <v>177432.91</v>
      </c>
      <c r="E27" s="13">
        <f t="shared" si="0"/>
        <v>335373.91000000003</v>
      </c>
      <c r="F27" s="13">
        <v>266432.75</v>
      </c>
      <c r="G27" s="13">
        <v>266432.75</v>
      </c>
      <c r="H27" s="13">
        <f t="shared" si="1"/>
        <v>68941.160000000033</v>
      </c>
    </row>
    <row r="28" spans="1:8" x14ac:dyDescent="0.2">
      <c r="A28" s="47">
        <v>3500</v>
      </c>
      <c r="B28" s="9" t="s">
        <v>88</v>
      </c>
      <c r="C28" s="13">
        <v>1487439.67</v>
      </c>
      <c r="D28" s="13">
        <v>2020616.95</v>
      </c>
      <c r="E28" s="13">
        <f t="shared" si="0"/>
        <v>3508056.62</v>
      </c>
      <c r="F28" s="13">
        <v>2449488.48</v>
      </c>
      <c r="G28" s="13">
        <v>2449488.48</v>
      </c>
      <c r="H28" s="13">
        <f t="shared" si="1"/>
        <v>1058568.1400000001</v>
      </c>
    </row>
    <row r="29" spans="1:8" x14ac:dyDescent="0.2">
      <c r="A29" s="47">
        <v>3600</v>
      </c>
      <c r="B29" s="9" t="s">
        <v>89</v>
      </c>
      <c r="C29" s="13">
        <v>380827.5</v>
      </c>
      <c r="D29" s="13">
        <v>-192268.23</v>
      </c>
      <c r="E29" s="13">
        <f t="shared" si="0"/>
        <v>188559.27</v>
      </c>
      <c r="F29" s="13">
        <v>163033.95000000001</v>
      </c>
      <c r="G29" s="13">
        <v>163033.95000000001</v>
      </c>
      <c r="H29" s="13">
        <f t="shared" si="1"/>
        <v>25525.319999999978</v>
      </c>
    </row>
    <row r="30" spans="1:8" x14ac:dyDescent="0.2">
      <c r="A30" s="47">
        <v>3700</v>
      </c>
      <c r="B30" s="9" t="s">
        <v>90</v>
      </c>
      <c r="C30" s="13">
        <v>395502</v>
      </c>
      <c r="D30" s="13">
        <v>-172595.51</v>
      </c>
      <c r="E30" s="13">
        <f t="shared" si="0"/>
        <v>222906.49</v>
      </c>
      <c r="F30" s="13">
        <v>140046.32</v>
      </c>
      <c r="G30" s="13">
        <v>140046.32</v>
      </c>
      <c r="H30" s="13">
        <f t="shared" si="1"/>
        <v>82860.169999999984</v>
      </c>
    </row>
    <row r="31" spans="1:8" x14ac:dyDescent="0.2">
      <c r="A31" s="47">
        <v>3800</v>
      </c>
      <c r="B31" s="9" t="s">
        <v>91</v>
      </c>
      <c r="C31" s="13">
        <v>2317875.4</v>
      </c>
      <c r="D31" s="13">
        <v>-1494417.28</v>
      </c>
      <c r="E31" s="13">
        <f t="shared" si="0"/>
        <v>823458.11999999988</v>
      </c>
      <c r="F31" s="13">
        <v>319922.65999999997</v>
      </c>
      <c r="G31" s="13">
        <v>319922.65999999997</v>
      </c>
      <c r="H31" s="13">
        <f t="shared" si="1"/>
        <v>503535.4599999999</v>
      </c>
    </row>
    <row r="32" spans="1:8" x14ac:dyDescent="0.2">
      <c r="A32" s="47">
        <v>3900</v>
      </c>
      <c r="B32" s="9" t="s">
        <v>19</v>
      </c>
      <c r="C32" s="13">
        <v>1298157.93</v>
      </c>
      <c r="D32" s="13">
        <v>-38563.18</v>
      </c>
      <c r="E32" s="13">
        <f t="shared" si="0"/>
        <v>1259594.75</v>
      </c>
      <c r="F32" s="13">
        <v>799997.79</v>
      </c>
      <c r="G32" s="13">
        <v>799997.79</v>
      </c>
      <c r="H32" s="13">
        <f t="shared" si="1"/>
        <v>459596.95999999996</v>
      </c>
    </row>
    <row r="33" spans="1:8" x14ac:dyDescent="0.2">
      <c r="A33" s="46" t="s">
        <v>64</v>
      </c>
      <c r="B33" s="7"/>
      <c r="C33" s="13">
        <f>SUM(C34:C42)</f>
        <v>10774572.4</v>
      </c>
      <c r="D33" s="13">
        <f>SUM(D34:D42)</f>
        <v>8082028.8000000007</v>
      </c>
      <c r="E33" s="13">
        <f t="shared" si="0"/>
        <v>18856601.200000003</v>
      </c>
      <c r="F33" s="13">
        <f>SUM(F34:F42)</f>
        <v>12475550.26</v>
      </c>
      <c r="G33" s="13">
        <f>SUM(G34:G42)</f>
        <v>12475550.26</v>
      </c>
      <c r="H33" s="13">
        <f t="shared" si="1"/>
        <v>6381050.9400000032</v>
      </c>
    </row>
    <row r="34" spans="1:8" x14ac:dyDescent="0.2">
      <c r="A34" s="47">
        <v>4100</v>
      </c>
      <c r="B34" s="9" t="s">
        <v>92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7">
        <v>4200</v>
      </c>
      <c r="B35" s="9" t="s">
        <v>93</v>
      </c>
      <c r="C35" s="13">
        <v>8489070</v>
      </c>
      <c r="D35" s="13">
        <v>-1512175.66</v>
      </c>
      <c r="E35" s="13">
        <f t="shared" si="0"/>
        <v>6976894.3399999999</v>
      </c>
      <c r="F35" s="13">
        <v>6653130</v>
      </c>
      <c r="G35" s="13">
        <v>6653130</v>
      </c>
      <c r="H35" s="13">
        <f t="shared" si="1"/>
        <v>323764.33999999985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95</v>
      </c>
      <c r="C37" s="13">
        <v>2285502.4</v>
      </c>
      <c r="D37" s="13">
        <v>9594204.4600000009</v>
      </c>
      <c r="E37" s="13">
        <f t="shared" si="0"/>
        <v>11879706.860000001</v>
      </c>
      <c r="F37" s="13">
        <v>5822420.2599999998</v>
      </c>
      <c r="G37" s="13">
        <v>5822420.2599999998</v>
      </c>
      <c r="H37" s="13">
        <f t="shared" si="1"/>
        <v>6057286.6000000015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65</v>
      </c>
      <c r="B43" s="7"/>
      <c r="C43" s="13">
        <f>SUM(C44:C52)</f>
        <v>768593.76</v>
      </c>
      <c r="D43" s="13">
        <f>SUM(D44:D52)</f>
        <v>3079211.65</v>
      </c>
      <c r="E43" s="13">
        <f t="shared" si="0"/>
        <v>3847805.41</v>
      </c>
      <c r="F43" s="13">
        <f>SUM(F44:F52)</f>
        <v>3132052.0300000003</v>
      </c>
      <c r="G43" s="13">
        <f>SUM(G44:G52)</f>
        <v>3132052.0300000003</v>
      </c>
      <c r="H43" s="13">
        <f t="shared" si="1"/>
        <v>715753.37999999989</v>
      </c>
    </row>
    <row r="44" spans="1:8" x14ac:dyDescent="0.2">
      <c r="A44" s="47">
        <v>5100</v>
      </c>
      <c r="B44" s="9" t="s">
        <v>99</v>
      </c>
      <c r="C44" s="13">
        <v>176569.5</v>
      </c>
      <c r="D44" s="13">
        <v>13893.12</v>
      </c>
      <c r="E44" s="13">
        <f t="shared" si="0"/>
        <v>190462.62</v>
      </c>
      <c r="F44" s="13">
        <v>138394.23999999999</v>
      </c>
      <c r="G44" s="13">
        <v>138394.23999999999</v>
      </c>
      <c r="H44" s="13">
        <f t="shared" si="1"/>
        <v>52068.380000000005</v>
      </c>
    </row>
    <row r="45" spans="1:8" x14ac:dyDescent="0.2">
      <c r="A45" s="47">
        <v>5200</v>
      </c>
      <c r="B45" s="9" t="s">
        <v>100</v>
      </c>
      <c r="C45" s="13">
        <v>5175</v>
      </c>
      <c r="D45" s="13">
        <v>95482.14</v>
      </c>
      <c r="E45" s="13">
        <f t="shared" si="0"/>
        <v>100657.14</v>
      </c>
      <c r="F45" s="13">
        <v>96182.14</v>
      </c>
      <c r="G45" s="13">
        <v>96182.14</v>
      </c>
      <c r="H45" s="13">
        <f t="shared" si="1"/>
        <v>4475</v>
      </c>
    </row>
    <row r="46" spans="1:8" x14ac:dyDescent="0.2">
      <c r="A46" s="47">
        <v>5300</v>
      </c>
      <c r="B46" s="9" t="s">
        <v>101</v>
      </c>
      <c r="C46" s="13">
        <v>8280</v>
      </c>
      <c r="D46" s="13">
        <v>39509.599999999999</v>
      </c>
      <c r="E46" s="13">
        <f t="shared" si="0"/>
        <v>47789.599999999999</v>
      </c>
      <c r="F46" s="13">
        <v>39509.599999999999</v>
      </c>
      <c r="G46" s="13">
        <v>39509.599999999999</v>
      </c>
      <c r="H46" s="13">
        <f t="shared" si="1"/>
        <v>8280</v>
      </c>
    </row>
    <row r="47" spans="1:8" x14ac:dyDescent="0.2">
      <c r="A47" s="47">
        <v>5400</v>
      </c>
      <c r="B47" s="9" t="s">
        <v>102</v>
      </c>
      <c r="C47" s="13">
        <v>429529.26</v>
      </c>
      <c r="D47" s="13">
        <v>2947590.8</v>
      </c>
      <c r="E47" s="13">
        <f t="shared" si="0"/>
        <v>3377120.0599999996</v>
      </c>
      <c r="F47" s="13">
        <v>2731692.06</v>
      </c>
      <c r="G47" s="13">
        <v>2731692.06</v>
      </c>
      <c r="H47" s="13">
        <f t="shared" si="1"/>
        <v>645427.99999999953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104</v>
      </c>
      <c r="C49" s="13">
        <v>111780</v>
      </c>
      <c r="D49" s="13">
        <v>-85519.01</v>
      </c>
      <c r="E49" s="13">
        <f t="shared" si="0"/>
        <v>26260.990000000005</v>
      </c>
      <c r="F49" s="13">
        <v>21873.99</v>
      </c>
      <c r="G49" s="13">
        <v>21873.99</v>
      </c>
      <c r="H49" s="13">
        <f t="shared" si="1"/>
        <v>4387.0000000000036</v>
      </c>
    </row>
    <row r="50" spans="1:8" x14ac:dyDescent="0.2">
      <c r="A50" s="47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107</v>
      </c>
      <c r="C52" s="13">
        <v>37260</v>
      </c>
      <c r="D52" s="13">
        <v>68255</v>
      </c>
      <c r="E52" s="13">
        <f t="shared" si="0"/>
        <v>105515</v>
      </c>
      <c r="F52" s="13">
        <v>104400</v>
      </c>
      <c r="G52" s="13">
        <v>104400</v>
      </c>
      <c r="H52" s="13">
        <f t="shared" si="1"/>
        <v>1115</v>
      </c>
    </row>
    <row r="53" spans="1:8" x14ac:dyDescent="0.2">
      <c r="A53" s="46" t="s">
        <v>66</v>
      </c>
      <c r="B53" s="7"/>
      <c r="C53" s="13">
        <f>SUM(C54:C56)</f>
        <v>0</v>
      </c>
      <c r="D53" s="13">
        <f>SUM(D54:D56)</f>
        <v>55957938.990000002</v>
      </c>
      <c r="E53" s="13">
        <f t="shared" si="0"/>
        <v>55957938.990000002</v>
      </c>
      <c r="F53" s="13">
        <f>SUM(F54:F56)</f>
        <v>45532225.020000003</v>
      </c>
      <c r="G53" s="13">
        <f>SUM(G54:G56)</f>
        <v>45532225.020000003</v>
      </c>
      <c r="H53" s="13">
        <f t="shared" si="1"/>
        <v>10425713.969999999</v>
      </c>
    </row>
    <row r="54" spans="1:8" x14ac:dyDescent="0.2">
      <c r="A54" s="47">
        <v>6100</v>
      </c>
      <c r="B54" s="9" t="s">
        <v>108</v>
      </c>
      <c r="C54" s="13">
        <v>0</v>
      </c>
      <c r="D54" s="13">
        <v>55957938.990000002</v>
      </c>
      <c r="E54" s="13">
        <f t="shared" si="0"/>
        <v>55957938.990000002</v>
      </c>
      <c r="F54" s="13">
        <v>45532225.020000003</v>
      </c>
      <c r="G54" s="13">
        <v>45532225.020000003</v>
      </c>
      <c r="H54" s="13">
        <f t="shared" si="1"/>
        <v>10425713.969999999</v>
      </c>
    </row>
    <row r="55" spans="1:8" x14ac:dyDescent="0.2">
      <c r="A55" s="47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7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67</v>
      </c>
      <c r="B57" s="7"/>
      <c r="C57" s="13">
        <f>SUM(C58:C64)</f>
        <v>25800000</v>
      </c>
      <c r="D57" s="13">
        <f>SUM(D58:D64)</f>
        <v>-22259240.370000001</v>
      </c>
      <c r="E57" s="13">
        <f t="shared" si="0"/>
        <v>3540759.629999999</v>
      </c>
      <c r="F57" s="13">
        <f>SUM(F58:F64)</f>
        <v>0</v>
      </c>
      <c r="G57" s="13">
        <f>SUM(G58:G64)</f>
        <v>0</v>
      </c>
      <c r="H57" s="13">
        <f t="shared" si="1"/>
        <v>3540759.629999999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117</v>
      </c>
      <c r="C64" s="13">
        <v>25800000</v>
      </c>
      <c r="D64" s="13">
        <v>-22259240.370000001</v>
      </c>
      <c r="E64" s="13">
        <f t="shared" si="0"/>
        <v>3540759.629999999</v>
      </c>
      <c r="F64" s="13">
        <v>0</v>
      </c>
      <c r="G64" s="13">
        <v>0</v>
      </c>
      <c r="H64" s="13">
        <f t="shared" si="1"/>
        <v>3540759.629999999</v>
      </c>
    </row>
    <row r="65" spans="1:8" x14ac:dyDescent="0.2">
      <c r="A65" s="46" t="s">
        <v>68</v>
      </c>
      <c r="B65" s="7"/>
      <c r="C65" s="13">
        <f>SUM(C66:C68)</f>
        <v>67275</v>
      </c>
      <c r="D65" s="13">
        <f>SUM(D66:D68)</f>
        <v>1868441.47</v>
      </c>
      <c r="E65" s="13">
        <f t="shared" si="0"/>
        <v>1935716.47</v>
      </c>
      <c r="F65" s="13">
        <f>SUM(F66:F68)</f>
        <v>1919768.58</v>
      </c>
      <c r="G65" s="13">
        <f>SUM(G66:G68)</f>
        <v>1919768.58</v>
      </c>
      <c r="H65" s="13">
        <f t="shared" si="1"/>
        <v>15947.889999999898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67275</v>
      </c>
      <c r="D68" s="13">
        <v>1868441.47</v>
      </c>
      <c r="E68" s="13">
        <f t="shared" si="0"/>
        <v>1935716.47</v>
      </c>
      <c r="F68" s="13">
        <v>1919768.58</v>
      </c>
      <c r="G68" s="13">
        <v>1919768.58</v>
      </c>
      <c r="H68" s="13">
        <f t="shared" si="1"/>
        <v>15947.889999999898</v>
      </c>
    </row>
    <row r="69" spans="1:8" x14ac:dyDescent="0.2">
      <c r="A69" s="46" t="s">
        <v>69</v>
      </c>
      <c r="B69" s="7"/>
      <c r="C69" s="13">
        <f>SUM(C70:C76)</f>
        <v>4425000</v>
      </c>
      <c r="D69" s="13">
        <f>SUM(D70:D76)</f>
        <v>-28000</v>
      </c>
      <c r="E69" s="13">
        <f t="shared" si="0"/>
        <v>4397000</v>
      </c>
      <c r="F69" s="13">
        <f>SUM(F70:F76)</f>
        <v>4395137.46</v>
      </c>
      <c r="G69" s="13">
        <f>SUM(G70:G76)</f>
        <v>4395137.46</v>
      </c>
      <c r="H69" s="13">
        <f t="shared" si="1"/>
        <v>1862.5400000000373</v>
      </c>
    </row>
    <row r="70" spans="1:8" x14ac:dyDescent="0.2">
      <c r="A70" s="47">
        <v>9100</v>
      </c>
      <c r="B70" s="9" t="s">
        <v>118</v>
      </c>
      <c r="C70" s="13">
        <v>4300000</v>
      </c>
      <c r="D70" s="13">
        <v>0</v>
      </c>
      <c r="E70" s="13">
        <f t="shared" ref="E70:E76" si="2">C70+D70</f>
        <v>4300000</v>
      </c>
      <c r="F70" s="13">
        <v>4300000</v>
      </c>
      <c r="G70" s="13">
        <v>4300000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119</v>
      </c>
      <c r="C71" s="13">
        <v>125000</v>
      </c>
      <c r="D71" s="13">
        <v>-28000</v>
      </c>
      <c r="E71" s="13">
        <f t="shared" si="2"/>
        <v>97000</v>
      </c>
      <c r="F71" s="13">
        <v>95137.46</v>
      </c>
      <c r="G71" s="13">
        <v>95137.46</v>
      </c>
      <c r="H71" s="13">
        <f t="shared" si="3"/>
        <v>1862.5399999999936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53</v>
      </c>
      <c r="C77" s="15">
        <f t="shared" ref="C77:H77" si="4">SUM(C5+C13+C23+C33+C43+C53+C57+C65+C69)</f>
        <v>97593600</v>
      </c>
      <c r="D77" s="15">
        <f t="shared" si="4"/>
        <v>56933313.289999992</v>
      </c>
      <c r="E77" s="15">
        <f t="shared" si="4"/>
        <v>154526913.28999999</v>
      </c>
      <c r="F77" s="15">
        <f t="shared" si="4"/>
        <v>111688541.73999999</v>
      </c>
      <c r="G77" s="15">
        <f t="shared" si="4"/>
        <v>111688541.73999999</v>
      </c>
      <c r="H77" s="15">
        <f t="shared" si="4"/>
        <v>42838371.550000004</v>
      </c>
    </row>
    <row r="79" spans="1:8" ht="12" x14ac:dyDescent="0.2">
      <c r="B79" s="50" t="s">
        <v>155</v>
      </c>
      <c r="C79" s="51"/>
      <c r="D79" s="51"/>
      <c r="E79" s="51"/>
      <c r="F79" s="51"/>
      <c r="G79" s="51"/>
      <c r="H79" s="52"/>
    </row>
    <row r="80" spans="1:8" x14ac:dyDescent="0.2">
      <c r="B80" s="53"/>
      <c r="C80" s="54"/>
      <c r="D80" s="51"/>
      <c r="E80" s="51"/>
      <c r="F80" s="51"/>
      <c r="G80" s="51"/>
      <c r="H80" s="52"/>
    </row>
    <row r="81" spans="2:8" x14ac:dyDescent="0.2">
      <c r="B81" s="76"/>
      <c r="C81" s="76"/>
      <c r="D81" s="76"/>
      <c r="E81" s="76"/>
      <c r="F81" s="76"/>
      <c r="G81" s="76"/>
      <c r="H81" s="76"/>
    </row>
    <row r="82" spans="2:8" x14ac:dyDescent="0.2">
      <c r="B82" s="55"/>
      <c r="C82" s="55"/>
      <c r="D82" s="56"/>
      <c r="E82" s="56"/>
      <c r="F82" s="56"/>
      <c r="G82" s="56"/>
      <c r="H82" s="56"/>
    </row>
    <row r="83" spans="2:8" x14ac:dyDescent="0.2">
      <c r="B83" s="55"/>
      <c r="C83" s="55"/>
      <c r="D83" s="56"/>
      <c r="E83" s="56"/>
      <c r="F83" s="56"/>
      <c r="G83" s="56"/>
      <c r="H83" s="56"/>
    </row>
    <row r="84" spans="2:8" x14ac:dyDescent="0.2">
      <c r="B84" s="55"/>
      <c r="C84" s="55"/>
      <c r="D84" s="56"/>
      <c r="E84" s="56"/>
      <c r="F84" s="56"/>
      <c r="G84" s="56"/>
      <c r="H84" s="56"/>
    </row>
    <row r="85" spans="2:8" x14ac:dyDescent="0.2">
      <c r="B85" s="55"/>
      <c r="C85" s="55"/>
      <c r="D85" s="56"/>
      <c r="E85" s="56"/>
      <c r="F85" s="56"/>
      <c r="G85" s="56"/>
      <c r="H85" s="56"/>
    </row>
    <row r="86" spans="2:8" x14ac:dyDescent="0.2">
      <c r="B86" s="57" t="s">
        <v>156</v>
      </c>
      <c r="C86" s="57"/>
      <c r="D86" s="57" t="s">
        <v>157</v>
      </c>
      <c r="E86" s="58" t="s">
        <v>158</v>
      </c>
      <c r="F86" s="51"/>
      <c r="G86" s="51"/>
      <c r="H86" s="56"/>
    </row>
    <row r="87" spans="2:8" x14ac:dyDescent="0.2">
      <c r="B87" s="59" t="s">
        <v>159</v>
      </c>
      <c r="C87" s="60"/>
      <c r="D87" s="60"/>
      <c r="E87" s="58" t="s">
        <v>160</v>
      </c>
      <c r="F87" s="51"/>
      <c r="G87" s="58"/>
      <c r="H87" s="61"/>
    </row>
    <row r="88" spans="2:8" x14ac:dyDescent="0.2">
      <c r="B88" s="59" t="s">
        <v>161</v>
      </c>
      <c r="C88" s="57"/>
      <c r="D88" s="59"/>
      <c r="E88" s="58" t="s">
        <v>162</v>
      </c>
      <c r="F88" s="51"/>
      <c r="G88" s="58"/>
      <c r="H88" s="61"/>
    </row>
    <row r="89" spans="2:8" x14ac:dyDescent="0.2">
      <c r="B89" s="57"/>
      <c r="C89" s="57"/>
      <c r="D89" s="58"/>
      <c r="E89" s="58"/>
      <c r="F89" s="58"/>
      <c r="G89" s="58"/>
      <c r="H89" s="61"/>
    </row>
  </sheetData>
  <sheetProtection formatCells="0" formatColumns="0" formatRows="0" autoFilter="0"/>
  <mergeCells count="5">
    <mergeCell ref="A1:H1"/>
    <mergeCell ref="C2:G2"/>
    <mergeCell ref="H2:H3"/>
    <mergeCell ref="A2:B4"/>
    <mergeCell ref="B81:H81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sqref="A1:H2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5" t="s">
        <v>129</v>
      </c>
      <c r="B1" s="66"/>
      <c r="C1" s="66"/>
      <c r="D1" s="66"/>
      <c r="E1" s="66"/>
      <c r="F1" s="66"/>
      <c r="G1" s="66"/>
      <c r="H1" s="67"/>
    </row>
    <row r="2" spans="1:8" x14ac:dyDescent="0.2">
      <c r="A2" s="70" t="s">
        <v>54</v>
      </c>
      <c r="B2" s="71"/>
      <c r="C2" s="65" t="s">
        <v>60</v>
      </c>
      <c r="D2" s="66"/>
      <c r="E2" s="66"/>
      <c r="F2" s="66"/>
      <c r="G2" s="67"/>
      <c r="H2" s="68" t="s">
        <v>59</v>
      </c>
    </row>
    <row r="3" spans="1:8" ht="24.95" customHeight="1" x14ac:dyDescent="0.2">
      <c r="A3" s="72"/>
      <c r="B3" s="73"/>
      <c r="C3" s="63" t="s">
        <v>55</v>
      </c>
      <c r="D3" s="63" t="s">
        <v>125</v>
      </c>
      <c r="E3" s="63" t="s">
        <v>56</v>
      </c>
      <c r="F3" s="63" t="s">
        <v>57</v>
      </c>
      <c r="G3" s="63" t="s">
        <v>58</v>
      </c>
      <c r="H3" s="69"/>
    </row>
    <row r="4" spans="1:8" x14ac:dyDescent="0.2">
      <c r="A4" s="74"/>
      <c r="B4" s="75"/>
      <c r="C4" s="64">
        <v>1</v>
      </c>
      <c r="D4" s="64">
        <v>2</v>
      </c>
      <c r="E4" s="64" t="s">
        <v>126</v>
      </c>
      <c r="F4" s="64">
        <v>4</v>
      </c>
      <c r="G4" s="64">
        <v>5</v>
      </c>
      <c r="H4" s="64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92457731.239999995</v>
      </c>
      <c r="D6" s="48">
        <v>-3972278.82</v>
      </c>
      <c r="E6" s="48">
        <f>C6+D6</f>
        <v>88485452.420000002</v>
      </c>
      <c r="F6" s="48">
        <v>56804496.109999999</v>
      </c>
      <c r="G6" s="48">
        <v>56804496.109999999</v>
      </c>
      <c r="H6" s="48">
        <f>E6-F6</f>
        <v>31680956.310000002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835868.76</v>
      </c>
      <c r="D8" s="48">
        <v>60905592.109999999</v>
      </c>
      <c r="E8" s="48">
        <f>C8+D8</f>
        <v>61741460.869999997</v>
      </c>
      <c r="F8" s="48">
        <v>50584045.630000003</v>
      </c>
      <c r="G8" s="48">
        <v>50584045.630000003</v>
      </c>
      <c r="H8" s="48">
        <f>E8-F8</f>
        <v>11157415.239999995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4300000</v>
      </c>
      <c r="D10" s="48">
        <v>0</v>
      </c>
      <c r="E10" s="48">
        <f>C10+D10</f>
        <v>4300000</v>
      </c>
      <c r="F10" s="48">
        <v>4300000</v>
      </c>
      <c r="G10" s="48">
        <v>4300000</v>
      </c>
      <c r="H10" s="48">
        <f>E10-F10</f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f>C12+D12</f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53</v>
      </c>
      <c r="C16" s="15">
        <f>SUM(C6+C8+C10+C12+C14)</f>
        <v>97593600</v>
      </c>
      <c r="D16" s="15">
        <f>SUM(D6+D8+D10+D12+D14)</f>
        <v>56933313.289999999</v>
      </c>
      <c r="E16" s="15">
        <f>SUM(E6+E8+E10+E12+E14)</f>
        <v>154526913.28999999</v>
      </c>
      <c r="F16" s="15">
        <f t="shared" ref="F16:H16" si="0">SUM(F6+F8+F10+F12+F14)</f>
        <v>111688541.74000001</v>
      </c>
      <c r="G16" s="15">
        <f t="shared" si="0"/>
        <v>111688541.74000001</v>
      </c>
      <c r="H16" s="15">
        <f t="shared" si="0"/>
        <v>42838371.549999997</v>
      </c>
    </row>
    <row r="18" spans="2:8" ht="12" x14ac:dyDescent="0.2">
      <c r="B18" s="50" t="s">
        <v>155</v>
      </c>
      <c r="C18" s="51"/>
      <c r="D18" s="51"/>
      <c r="E18" s="51"/>
      <c r="F18" s="51"/>
      <c r="G18" s="51"/>
      <c r="H18" s="52"/>
    </row>
    <row r="19" spans="2:8" x14ac:dyDescent="0.2">
      <c r="B19" s="53"/>
      <c r="C19" s="54"/>
      <c r="D19" s="51"/>
      <c r="E19" s="51"/>
      <c r="F19" s="51"/>
      <c r="G19" s="51"/>
      <c r="H19" s="52"/>
    </row>
    <row r="20" spans="2:8" x14ac:dyDescent="0.2">
      <c r="B20" s="76"/>
      <c r="C20" s="76"/>
      <c r="D20" s="76"/>
      <c r="E20" s="76"/>
      <c r="F20" s="76"/>
      <c r="G20" s="76"/>
      <c r="H20" s="76"/>
    </row>
    <row r="21" spans="2:8" x14ac:dyDescent="0.2">
      <c r="B21" s="55"/>
      <c r="C21" s="55"/>
      <c r="D21" s="56"/>
      <c r="E21" s="56"/>
      <c r="F21" s="56"/>
      <c r="G21" s="56"/>
      <c r="H21" s="56"/>
    </row>
    <row r="22" spans="2:8" x14ac:dyDescent="0.2">
      <c r="B22" s="55"/>
      <c r="C22" s="55"/>
      <c r="D22" s="56"/>
      <c r="E22" s="56"/>
      <c r="F22" s="56"/>
      <c r="G22" s="56"/>
      <c r="H22" s="56"/>
    </row>
    <row r="23" spans="2:8" x14ac:dyDescent="0.2">
      <c r="B23" s="55"/>
      <c r="C23" s="55"/>
      <c r="D23" s="56"/>
      <c r="E23" s="56"/>
      <c r="F23" s="56"/>
      <c r="G23" s="56"/>
      <c r="H23" s="56"/>
    </row>
    <row r="24" spans="2:8" x14ac:dyDescent="0.2">
      <c r="B24" s="55"/>
      <c r="C24" s="55"/>
      <c r="D24" s="56"/>
      <c r="E24" s="56"/>
      <c r="F24" s="56"/>
      <c r="G24" s="56"/>
      <c r="H24" s="56"/>
    </row>
    <row r="25" spans="2:8" x14ac:dyDescent="0.2">
      <c r="B25" s="62"/>
      <c r="C25" s="57"/>
      <c r="D25" s="57" t="s">
        <v>157</v>
      </c>
      <c r="E25" s="58" t="s">
        <v>158</v>
      </c>
      <c r="F25" s="51"/>
      <c r="G25" s="51"/>
      <c r="H25" s="56"/>
    </row>
    <row r="26" spans="2:8" x14ac:dyDescent="0.2">
      <c r="B26" s="59" t="s">
        <v>159</v>
      </c>
      <c r="C26" s="60"/>
      <c r="D26" s="60"/>
      <c r="E26" s="58" t="s">
        <v>160</v>
      </c>
      <c r="F26" s="51"/>
      <c r="G26" s="58"/>
      <c r="H26" s="61"/>
    </row>
    <row r="27" spans="2:8" x14ac:dyDescent="0.2">
      <c r="B27" s="59" t="s">
        <v>161</v>
      </c>
      <c r="C27" s="57"/>
      <c r="D27" s="59"/>
      <c r="E27" s="58" t="s">
        <v>162</v>
      </c>
      <c r="F27" s="51"/>
      <c r="G27" s="58"/>
      <c r="H27" s="61"/>
    </row>
  </sheetData>
  <sheetProtection formatCells="0" formatColumns="0" formatRows="0" autoFilter="0"/>
  <mergeCells count="5">
    <mergeCell ref="A1:H1"/>
    <mergeCell ref="C2:G2"/>
    <mergeCell ref="H2:H3"/>
    <mergeCell ref="A2:B4"/>
    <mergeCell ref="B20:H20"/>
  </mergeCells>
  <printOptions horizontalCentered="1"/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opLeftCell="A49" workbookViewId="0">
      <selection activeCell="A47" sqref="A47:H7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5" t="s">
        <v>151</v>
      </c>
      <c r="B1" s="66"/>
      <c r="C1" s="66"/>
      <c r="D1" s="66"/>
      <c r="E1" s="66"/>
      <c r="F1" s="66"/>
      <c r="G1" s="66"/>
      <c r="H1" s="67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70" t="s">
        <v>54</v>
      </c>
      <c r="B3" s="71"/>
      <c r="C3" s="65" t="s">
        <v>60</v>
      </c>
      <c r="D3" s="66"/>
      <c r="E3" s="66"/>
      <c r="F3" s="66"/>
      <c r="G3" s="67"/>
      <c r="H3" s="68" t="s">
        <v>59</v>
      </c>
    </row>
    <row r="4" spans="1:8" ht="24.95" customHeight="1" x14ac:dyDescent="0.2">
      <c r="A4" s="72"/>
      <c r="B4" s="73"/>
      <c r="C4" s="63" t="s">
        <v>55</v>
      </c>
      <c r="D4" s="63" t="s">
        <v>125</v>
      </c>
      <c r="E4" s="63" t="s">
        <v>56</v>
      </c>
      <c r="F4" s="63" t="s">
        <v>57</v>
      </c>
      <c r="G4" s="63" t="s">
        <v>58</v>
      </c>
      <c r="H4" s="69"/>
    </row>
    <row r="5" spans="1:8" x14ac:dyDescent="0.2">
      <c r="A5" s="74"/>
      <c r="B5" s="75"/>
      <c r="C5" s="64">
        <v>1</v>
      </c>
      <c r="D5" s="64">
        <v>2</v>
      </c>
      <c r="E5" s="64" t="s">
        <v>126</v>
      </c>
      <c r="F5" s="64">
        <v>4</v>
      </c>
      <c r="G5" s="64">
        <v>5</v>
      </c>
      <c r="H5" s="64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130</v>
      </c>
      <c r="B7" s="20"/>
      <c r="C7" s="13">
        <v>18503084.559999999</v>
      </c>
      <c r="D7" s="13">
        <v>3808233.54</v>
      </c>
      <c r="E7" s="13">
        <f>C7+D7</f>
        <v>22311318.099999998</v>
      </c>
      <c r="F7" s="13">
        <v>19114177.640000001</v>
      </c>
      <c r="G7" s="13">
        <v>19114177.640000001</v>
      </c>
      <c r="H7" s="13">
        <f>E7-F7</f>
        <v>3197140.4599999972</v>
      </c>
    </row>
    <row r="8" spans="1:8" x14ac:dyDescent="0.2">
      <c r="A8" s="4" t="s">
        <v>131</v>
      </c>
      <c r="B8" s="20"/>
      <c r="C8" s="13">
        <v>3568510.56</v>
      </c>
      <c r="D8" s="13">
        <v>0</v>
      </c>
      <c r="E8" s="13">
        <f t="shared" ref="E8:E13" si="0">C8+D8</f>
        <v>3568510.56</v>
      </c>
      <c r="F8" s="13">
        <v>2379227.31</v>
      </c>
      <c r="G8" s="13">
        <v>2379227.31</v>
      </c>
      <c r="H8" s="13">
        <f t="shared" ref="H8:H13" si="1">E8-F8</f>
        <v>1189283.25</v>
      </c>
    </row>
    <row r="9" spans="1:8" x14ac:dyDescent="0.2">
      <c r="A9" s="4" t="s">
        <v>132</v>
      </c>
      <c r="B9" s="20"/>
      <c r="C9" s="13">
        <v>1574970.17</v>
      </c>
      <c r="D9" s="13">
        <v>732343.05</v>
      </c>
      <c r="E9" s="13">
        <f t="shared" si="0"/>
        <v>2307313.2199999997</v>
      </c>
      <c r="F9" s="13">
        <v>1566610.5</v>
      </c>
      <c r="G9" s="13">
        <v>1566610.5</v>
      </c>
      <c r="H9" s="13">
        <f t="shared" si="1"/>
        <v>740702.71999999974</v>
      </c>
    </row>
    <row r="10" spans="1:8" x14ac:dyDescent="0.2">
      <c r="A10" s="4" t="s">
        <v>133</v>
      </c>
      <c r="B10" s="20"/>
      <c r="C10" s="13">
        <v>1854458.45</v>
      </c>
      <c r="D10" s="13">
        <v>48650.03</v>
      </c>
      <c r="E10" s="13">
        <f t="shared" si="0"/>
        <v>1903108.48</v>
      </c>
      <c r="F10" s="13">
        <v>1221527.44</v>
      </c>
      <c r="G10" s="13">
        <v>1221527.44</v>
      </c>
      <c r="H10" s="13">
        <f t="shared" si="1"/>
        <v>681581.04</v>
      </c>
    </row>
    <row r="11" spans="1:8" x14ac:dyDescent="0.2">
      <c r="A11" s="4" t="s">
        <v>134</v>
      </c>
      <c r="B11" s="20"/>
      <c r="C11" s="13">
        <v>1315494.27</v>
      </c>
      <c r="D11" s="13">
        <v>0</v>
      </c>
      <c r="E11" s="13">
        <f t="shared" si="0"/>
        <v>1315494.27</v>
      </c>
      <c r="F11" s="13">
        <v>667233.84</v>
      </c>
      <c r="G11" s="13">
        <v>667233.84</v>
      </c>
      <c r="H11" s="13">
        <f t="shared" si="1"/>
        <v>648260.43000000005</v>
      </c>
    </row>
    <row r="12" spans="1:8" x14ac:dyDescent="0.2">
      <c r="A12" s="4" t="s">
        <v>135</v>
      </c>
      <c r="B12" s="20"/>
      <c r="C12" s="13">
        <v>1034102.75</v>
      </c>
      <c r="D12" s="13">
        <v>-68671.44</v>
      </c>
      <c r="E12" s="13">
        <f t="shared" si="0"/>
        <v>965431.31</v>
      </c>
      <c r="F12" s="13">
        <v>614978.80000000005</v>
      </c>
      <c r="G12" s="13">
        <v>614978.80000000005</v>
      </c>
      <c r="H12" s="13">
        <f t="shared" si="1"/>
        <v>350452.51</v>
      </c>
    </row>
    <row r="13" spans="1:8" x14ac:dyDescent="0.2">
      <c r="A13" s="4" t="s">
        <v>136</v>
      </c>
      <c r="B13" s="20"/>
      <c r="C13" s="13">
        <v>5176862.12</v>
      </c>
      <c r="D13" s="13">
        <v>-704438.9</v>
      </c>
      <c r="E13" s="13">
        <f t="shared" si="0"/>
        <v>4472423.22</v>
      </c>
      <c r="F13" s="13">
        <v>2823613.7</v>
      </c>
      <c r="G13" s="13">
        <v>2823613.7</v>
      </c>
      <c r="H13" s="13">
        <f t="shared" si="1"/>
        <v>1648809.5199999996</v>
      </c>
    </row>
    <row r="14" spans="1:8" x14ac:dyDescent="0.2">
      <c r="A14" s="4" t="s">
        <v>137</v>
      </c>
      <c r="B14" s="20"/>
      <c r="C14" s="13">
        <v>1476239.94</v>
      </c>
      <c r="D14" s="13">
        <v>-7618.75</v>
      </c>
      <c r="E14" s="13">
        <f t="shared" ref="E14" si="2">C14+D14</f>
        <v>1468621.19</v>
      </c>
      <c r="F14" s="13">
        <v>1052278.92</v>
      </c>
      <c r="G14" s="13">
        <v>1052278.92</v>
      </c>
      <c r="H14" s="13">
        <f t="shared" ref="H14" si="3">E14-F14</f>
        <v>416342.27</v>
      </c>
    </row>
    <row r="15" spans="1:8" x14ac:dyDescent="0.2">
      <c r="A15" s="4" t="s">
        <v>138</v>
      </c>
      <c r="B15" s="20"/>
      <c r="C15" s="13">
        <v>1615149.49</v>
      </c>
      <c r="D15" s="13">
        <v>-84430.24</v>
      </c>
      <c r="E15" s="13">
        <f t="shared" ref="E15" si="4">C15+D15</f>
        <v>1530719.25</v>
      </c>
      <c r="F15" s="13">
        <v>866658.12</v>
      </c>
      <c r="G15" s="13">
        <v>866658.12</v>
      </c>
      <c r="H15" s="13">
        <f t="shared" ref="H15" si="5">E15-F15</f>
        <v>664061.13</v>
      </c>
    </row>
    <row r="16" spans="1:8" x14ac:dyDescent="0.2">
      <c r="A16" s="4" t="s">
        <v>139</v>
      </c>
      <c r="B16" s="20"/>
      <c r="C16" s="13">
        <v>2296457.04</v>
      </c>
      <c r="D16" s="13">
        <v>-695201.59</v>
      </c>
      <c r="E16" s="13">
        <f t="shared" ref="E16" si="6">C16+D16</f>
        <v>1601255.4500000002</v>
      </c>
      <c r="F16" s="13">
        <v>838078.57</v>
      </c>
      <c r="G16" s="13">
        <v>838078.57</v>
      </c>
      <c r="H16" s="13">
        <f t="shared" ref="H16" si="7">E16-F16</f>
        <v>763176.88000000024</v>
      </c>
    </row>
    <row r="17" spans="1:8" x14ac:dyDescent="0.2">
      <c r="A17" s="4" t="s">
        <v>140</v>
      </c>
      <c r="B17" s="20"/>
      <c r="C17" s="13">
        <v>1771271.13</v>
      </c>
      <c r="D17" s="13">
        <v>2192654.98</v>
      </c>
      <c r="E17" s="13">
        <f t="shared" ref="E17" si="8">C17+D17</f>
        <v>3963926.11</v>
      </c>
      <c r="F17" s="13">
        <v>2439362.09</v>
      </c>
      <c r="G17" s="13">
        <v>2439362.09</v>
      </c>
      <c r="H17" s="13">
        <f t="shared" ref="H17" si="9">E17-F17</f>
        <v>1524564.02</v>
      </c>
    </row>
    <row r="18" spans="1:8" x14ac:dyDescent="0.2">
      <c r="A18" s="4" t="s">
        <v>141</v>
      </c>
      <c r="B18" s="20"/>
      <c r="C18" s="13">
        <v>31586871.25</v>
      </c>
      <c r="D18" s="13">
        <v>38014773.579999998</v>
      </c>
      <c r="E18" s="13">
        <f t="shared" ref="E18" si="10">C18+D18</f>
        <v>69601644.829999998</v>
      </c>
      <c r="F18" s="13">
        <v>48174371.289999999</v>
      </c>
      <c r="G18" s="13">
        <v>48174371.289999999</v>
      </c>
      <c r="H18" s="13">
        <f t="shared" ref="H18" si="11">E18-F18</f>
        <v>21427273.539999999</v>
      </c>
    </row>
    <row r="19" spans="1:8" x14ac:dyDescent="0.2">
      <c r="A19" s="4" t="s">
        <v>142</v>
      </c>
      <c r="B19" s="20"/>
      <c r="C19" s="13">
        <v>404773.38</v>
      </c>
      <c r="D19" s="13">
        <v>0</v>
      </c>
      <c r="E19" s="13">
        <f t="shared" ref="E19" si="12">C19+D19</f>
        <v>404773.38</v>
      </c>
      <c r="F19" s="13">
        <v>225965.68</v>
      </c>
      <c r="G19" s="13">
        <v>225965.68</v>
      </c>
      <c r="H19" s="13">
        <f t="shared" ref="H19" si="13">E19-F19</f>
        <v>178807.7</v>
      </c>
    </row>
    <row r="20" spans="1:8" x14ac:dyDescent="0.2">
      <c r="A20" s="4" t="s">
        <v>143</v>
      </c>
      <c r="B20" s="20"/>
      <c r="C20" s="13">
        <v>379219.53</v>
      </c>
      <c r="D20" s="13">
        <v>1229500</v>
      </c>
      <c r="E20" s="13">
        <f t="shared" ref="E20" si="14">C20+D20</f>
        <v>1608719.53</v>
      </c>
      <c r="F20" s="13">
        <v>553072.11</v>
      </c>
      <c r="G20" s="13">
        <v>553072.11</v>
      </c>
      <c r="H20" s="13">
        <f t="shared" ref="H20" si="15">E20-F20</f>
        <v>1055647.42</v>
      </c>
    </row>
    <row r="21" spans="1:8" x14ac:dyDescent="0.2">
      <c r="A21" s="4" t="s">
        <v>144</v>
      </c>
      <c r="B21" s="20"/>
      <c r="C21" s="13">
        <v>4463160.3099999996</v>
      </c>
      <c r="D21" s="13">
        <v>450960</v>
      </c>
      <c r="E21" s="13">
        <f t="shared" ref="E21" si="16">C21+D21</f>
        <v>4914120.3099999996</v>
      </c>
      <c r="F21" s="13">
        <v>3595841.27</v>
      </c>
      <c r="G21" s="13">
        <v>3595841.27</v>
      </c>
      <c r="H21" s="13">
        <f t="shared" ref="H21" si="17">E21-F21</f>
        <v>1318279.0399999996</v>
      </c>
    </row>
    <row r="22" spans="1:8" x14ac:dyDescent="0.2">
      <c r="A22" s="4" t="s">
        <v>145</v>
      </c>
      <c r="B22" s="20"/>
      <c r="C22" s="13">
        <v>2058631.65</v>
      </c>
      <c r="D22" s="13">
        <v>-83715.8</v>
      </c>
      <c r="E22" s="13">
        <f t="shared" ref="E22" si="18">C22+D22</f>
        <v>1974915.8499999999</v>
      </c>
      <c r="F22" s="13">
        <v>1082893.6599999999</v>
      </c>
      <c r="G22" s="13">
        <v>1082893.6599999999</v>
      </c>
      <c r="H22" s="13">
        <f t="shared" ref="H22" si="19">E22-F22</f>
        <v>892022.19</v>
      </c>
    </row>
    <row r="23" spans="1:8" x14ac:dyDescent="0.2">
      <c r="A23" s="4" t="s">
        <v>146</v>
      </c>
      <c r="B23" s="20"/>
      <c r="C23" s="13">
        <v>702488.88</v>
      </c>
      <c r="D23" s="13">
        <v>615563.73</v>
      </c>
      <c r="E23" s="13">
        <f t="shared" ref="E23" si="20">C23+D23</f>
        <v>1318052.6099999999</v>
      </c>
      <c r="F23" s="13">
        <v>997645.03</v>
      </c>
      <c r="G23" s="13">
        <v>997645.03</v>
      </c>
      <c r="H23" s="13">
        <f t="shared" ref="H23" si="21">E23-F23</f>
        <v>320407.57999999984</v>
      </c>
    </row>
    <row r="24" spans="1:8" x14ac:dyDescent="0.2">
      <c r="A24" s="4" t="s">
        <v>147</v>
      </c>
      <c r="B24" s="20"/>
      <c r="C24" s="13">
        <v>4010938.32</v>
      </c>
      <c r="D24" s="13">
        <v>8863606.1899999995</v>
      </c>
      <c r="E24" s="13">
        <f t="shared" ref="E24" si="22">C24+D24</f>
        <v>12874544.51</v>
      </c>
      <c r="F24" s="13">
        <v>11758856.82</v>
      </c>
      <c r="G24" s="13">
        <v>11758856.82</v>
      </c>
      <c r="H24" s="13">
        <f t="shared" ref="H24" si="23">E24-F24</f>
        <v>1115687.6899999995</v>
      </c>
    </row>
    <row r="25" spans="1:8" x14ac:dyDescent="0.2">
      <c r="A25" s="4" t="s">
        <v>148</v>
      </c>
      <c r="B25" s="20"/>
      <c r="C25" s="13">
        <v>12063297.970000001</v>
      </c>
      <c r="D25" s="13">
        <v>2908344.91</v>
      </c>
      <c r="E25" s="13">
        <f t="shared" ref="E25" si="24">C25+D25</f>
        <v>14971642.880000001</v>
      </c>
      <c r="F25" s="13">
        <v>10799420.66</v>
      </c>
      <c r="G25" s="13">
        <v>10799420.66</v>
      </c>
      <c r="H25" s="13">
        <f t="shared" ref="H25" si="25">E25-F25</f>
        <v>4172222.2200000007</v>
      </c>
    </row>
    <row r="26" spans="1:8" x14ac:dyDescent="0.2">
      <c r="A26" s="4" t="s">
        <v>149</v>
      </c>
      <c r="B26" s="20"/>
      <c r="C26" s="13">
        <v>1678042.08</v>
      </c>
      <c r="D26" s="13">
        <v>-287240</v>
      </c>
      <c r="E26" s="13">
        <f t="shared" ref="E26" si="26">C26+D26</f>
        <v>1390802.08</v>
      </c>
      <c r="F26" s="13">
        <v>888612.5</v>
      </c>
      <c r="G26" s="13">
        <v>888612.5</v>
      </c>
      <c r="H26" s="13">
        <f t="shared" ref="H26" si="27">E26-F26</f>
        <v>502189.58000000007</v>
      </c>
    </row>
    <row r="27" spans="1:8" x14ac:dyDescent="0.2">
      <c r="A27" s="4" t="s">
        <v>150</v>
      </c>
      <c r="B27" s="20"/>
      <c r="C27" s="13">
        <v>59576.15</v>
      </c>
      <c r="D27" s="13">
        <v>0</v>
      </c>
      <c r="E27" s="13">
        <f t="shared" ref="E27" si="28">C27+D27</f>
        <v>59576.15</v>
      </c>
      <c r="F27" s="13">
        <v>28115.79</v>
      </c>
      <c r="G27" s="13">
        <v>28115.79</v>
      </c>
      <c r="H27" s="13">
        <f t="shared" ref="H27" si="29">E27-F27</f>
        <v>31460.36</v>
      </c>
    </row>
    <row r="28" spans="1:8" x14ac:dyDescent="0.2">
      <c r="A28" s="4"/>
      <c r="B28" s="20"/>
      <c r="C28" s="13"/>
      <c r="D28" s="13"/>
      <c r="E28" s="13"/>
      <c r="F28" s="13"/>
      <c r="G28" s="13"/>
      <c r="H28" s="13"/>
    </row>
    <row r="29" spans="1:8" x14ac:dyDescent="0.2">
      <c r="A29" s="4"/>
      <c r="B29" s="23"/>
      <c r="C29" s="14"/>
      <c r="D29" s="14"/>
      <c r="E29" s="14"/>
      <c r="F29" s="14"/>
      <c r="G29" s="14"/>
      <c r="H29" s="14"/>
    </row>
    <row r="30" spans="1:8" x14ac:dyDescent="0.2">
      <c r="A30" s="24"/>
      <c r="B30" s="45" t="s">
        <v>53</v>
      </c>
      <c r="C30" s="21">
        <f t="shared" ref="C30:H30" si="30">SUM(C7:C29)</f>
        <v>97593600</v>
      </c>
      <c r="D30" s="21">
        <f t="shared" si="30"/>
        <v>56933313.289999992</v>
      </c>
      <c r="E30" s="21">
        <f t="shared" si="30"/>
        <v>154526913.28999999</v>
      </c>
      <c r="F30" s="21">
        <f t="shared" si="30"/>
        <v>111688541.73999999</v>
      </c>
      <c r="G30" s="21">
        <f t="shared" si="30"/>
        <v>111688541.73999999</v>
      </c>
      <c r="H30" s="21">
        <f t="shared" si="30"/>
        <v>42838371.549999982</v>
      </c>
    </row>
    <row r="33" spans="1:8" ht="45" customHeight="1" x14ac:dyDescent="0.2">
      <c r="A33" s="65" t="s">
        <v>152</v>
      </c>
      <c r="B33" s="66"/>
      <c r="C33" s="66"/>
      <c r="D33" s="66"/>
      <c r="E33" s="66"/>
      <c r="F33" s="66"/>
      <c r="G33" s="66"/>
      <c r="H33" s="67"/>
    </row>
    <row r="35" spans="1:8" x14ac:dyDescent="0.2">
      <c r="A35" s="70" t="s">
        <v>54</v>
      </c>
      <c r="B35" s="71"/>
      <c r="C35" s="65" t="s">
        <v>60</v>
      </c>
      <c r="D35" s="66"/>
      <c r="E35" s="66"/>
      <c r="F35" s="66"/>
      <c r="G35" s="67"/>
      <c r="H35" s="68" t="s">
        <v>59</v>
      </c>
    </row>
    <row r="36" spans="1:8" ht="22.5" x14ac:dyDescent="0.2">
      <c r="A36" s="72"/>
      <c r="B36" s="73"/>
      <c r="C36" s="63" t="s">
        <v>55</v>
      </c>
      <c r="D36" s="63" t="s">
        <v>125</v>
      </c>
      <c r="E36" s="63" t="s">
        <v>56</v>
      </c>
      <c r="F36" s="63" t="s">
        <v>57</v>
      </c>
      <c r="G36" s="63" t="s">
        <v>58</v>
      </c>
      <c r="H36" s="69"/>
    </row>
    <row r="37" spans="1:8" x14ac:dyDescent="0.2">
      <c r="A37" s="74"/>
      <c r="B37" s="75"/>
      <c r="C37" s="64">
        <v>1</v>
      </c>
      <c r="D37" s="64">
        <v>2</v>
      </c>
      <c r="E37" s="64" t="s">
        <v>126</v>
      </c>
      <c r="F37" s="64">
        <v>4</v>
      </c>
      <c r="G37" s="64">
        <v>5</v>
      </c>
      <c r="H37" s="64" t="s">
        <v>127</v>
      </c>
    </row>
    <row r="38" spans="1:8" x14ac:dyDescent="0.2">
      <c r="A38" s="26"/>
      <c r="B38" s="27"/>
      <c r="C38" s="31"/>
      <c r="D38" s="31"/>
      <c r="E38" s="31"/>
      <c r="F38" s="31"/>
      <c r="G38" s="31"/>
      <c r="H38" s="31"/>
    </row>
    <row r="39" spans="1:8" x14ac:dyDescent="0.2">
      <c r="A39" s="4" t="s">
        <v>8</v>
      </c>
      <c r="B39" s="2"/>
      <c r="C39" s="32">
        <v>0</v>
      </c>
      <c r="D39" s="32">
        <v>0</v>
      </c>
      <c r="E39" s="32">
        <f>C39+D39</f>
        <v>0</v>
      </c>
      <c r="F39" s="32">
        <v>0</v>
      </c>
      <c r="G39" s="32">
        <v>0</v>
      </c>
      <c r="H39" s="32">
        <f>E39-F39</f>
        <v>0</v>
      </c>
    </row>
    <row r="40" spans="1:8" x14ac:dyDescent="0.2">
      <c r="A40" s="4" t="s">
        <v>9</v>
      </c>
      <c r="B40" s="2"/>
      <c r="C40" s="32">
        <v>0</v>
      </c>
      <c r="D40" s="32">
        <v>0</v>
      </c>
      <c r="E40" s="32">
        <f t="shared" ref="E40:E42" si="31">C40+D40</f>
        <v>0</v>
      </c>
      <c r="F40" s="32">
        <v>0</v>
      </c>
      <c r="G40" s="32">
        <v>0</v>
      </c>
      <c r="H40" s="32">
        <f t="shared" ref="H40:H42" si="32">E40-F40</f>
        <v>0</v>
      </c>
    </row>
    <row r="41" spans="1:8" x14ac:dyDescent="0.2">
      <c r="A41" s="4" t="s">
        <v>10</v>
      </c>
      <c r="B41" s="2"/>
      <c r="C41" s="32">
        <v>0</v>
      </c>
      <c r="D41" s="32">
        <v>0</v>
      </c>
      <c r="E41" s="32">
        <f t="shared" si="31"/>
        <v>0</v>
      </c>
      <c r="F41" s="32">
        <v>0</v>
      </c>
      <c r="G41" s="32">
        <v>0</v>
      </c>
      <c r="H41" s="32">
        <f t="shared" si="32"/>
        <v>0</v>
      </c>
    </row>
    <row r="42" spans="1:8" x14ac:dyDescent="0.2">
      <c r="A42" s="4" t="s">
        <v>11</v>
      </c>
      <c r="B42" s="2"/>
      <c r="C42" s="32">
        <v>0</v>
      </c>
      <c r="D42" s="32">
        <v>0</v>
      </c>
      <c r="E42" s="32">
        <f t="shared" si="31"/>
        <v>0</v>
      </c>
      <c r="F42" s="32">
        <v>0</v>
      </c>
      <c r="G42" s="32">
        <v>0</v>
      </c>
      <c r="H42" s="32">
        <f t="shared" si="32"/>
        <v>0</v>
      </c>
    </row>
    <row r="43" spans="1:8" x14ac:dyDescent="0.2">
      <c r="A43" s="4"/>
      <c r="B43" s="2"/>
      <c r="C43" s="33"/>
      <c r="D43" s="33"/>
      <c r="E43" s="33"/>
      <c r="F43" s="33"/>
      <c r="G43" s="33"/>
      <c r="H43" s="33"/>
    </row>
    <row r="44" spans="1:8" x14ac:dyDescent="0.2">
      <c r="A44" s="24"/>
      <c r="B44" s="45" t="s">
        <v>53</v>
      </c>
      <c r="C44" s="21">
        <f>SUM(C39:C43)</f>
        <v>0</v>
      </c>
      <c r="D44" s="21">
        <f>SUM(D39:D43)</f>
        <v>0</v>
      </c>
      <c r="E44" s="21">
        <f>SUM(E39:E42)</f>
        <v>0</v>
      </c>
      <c r="F44" s="21">
        <f>SUM(F39:F42)</f>
        <v>0</v>
      </c>
      <c r="G44" s="21">
        <f>SUM(G39:G42)</f>
        <v>0</v>
      </c>
      <c r="H44" s="21">
        <f>SUM(H39:H42)</f>
        <v>0</v>
      </c>
    </row>
    <row r="47" spans="1:8" ht="45" customHeight="1" x14ac:dyDescent="0.2">
      <c r="A47" s="65" t="s">
        <v>153</v>
      </c>
      <c r="B47" s="66"/>
      <c r="C47" s="66"/>
      <c r="D47" s="66"/>
      <c r="E47" s="66"/>
      <c r="F47" s="66"/>
      <c r="G47" s="66"/>
      <c r="H47" s="67"/>
    </row>
    <row r="48" spans="1:8" x14ac:dyDescent="0.2">
      <c r="A48" s="70" t="s">
        <v>54</v>
      </c>
      <c r="B48" s="71"/>
      <c r="C48" s="65" t="s">
        <v>60</v>
      </c>
      <c r="D48" s="66"/>
      <c r="E48" s="66"/>
      <c r="F48" s="66"/>
      <c r="G48" s="67"/>
      <c r="H48" s="68" t="s">
        <v>59</v>
      </c>
    </row>
    <row r="49" spans="1:8" ht="22.5" x14ac:dyDescent="0.2">
      <c r="A49" s="72"/>
      <c r="B49" s="73"/>
      <c r="C49" s="63" t="s">
        <v>55</v>
      </c>
      <c r="D49" s="63" t="s">
        <v>125</v>
      </c>
      <c r="E49" s="63" t="s">
        <v>56</v>
      </c>
      <c r="F49" s="63" t="s">
        <v>57</v>
      </c>
      <c r="G49" s="63" t="s">
        <v>58</v>
      </c>
      <c r="H49" s="69"/>
    </row>
    <row r="50" spans="1:8" x14ac:dyDescent="0.2">
      <c r="A50" s="74"/>
      <c r="B50" s="75"/>
      <c r="C50" s="64">
        <v>1</v>
      </c>
      <c r="D50" s="64">
        <v>2</v>
      </c>
      <c r="E50" s="64" t="s">
        <v>126</v>
      </c>
      <c r="F50" s="64">
        <v>4</v>
      </c>
      <c r="G50" s="64">
        <v>5</v>
      </c>
      <c r="H50" s="64" t="s">
        <v>127</v>
      </c>
    </row>
    <row r="51" spans="1:8" x14ac:dyDescent="0.2">
      <c r="A51" s="26"/>
      <c r="B51" s="27"/>
      <c r="C51" s="31"/>
      <c r="D51" s="31"/>
      <c r="E51" s="31"/>
      <c r="F51" s="31"/>
      <c r="G51" s="31"/>
      <c r="H51" s="31"/>
    </row>
    <row r="52" spans="1:8" ht="22.5" x14ac:dyDescent="0.2">
      <c r="A52" s="4"/>
      <c r="B52" s="29" t="s">
        <v>13</v>
      </c>
      <c r="C52" s="32">
        <v>0</v>
      </c>
      <c r="D52" s="32">
        <v>0</v>
      </c>
      <c r="E52" s="32">
        <f>C52+D52</f>
        <v>0</v>
      </c>
      <c r="F52" s="32">
        <v>0</v>
      </c>
      <c r="G52" s="32">
        <v>0</v>
      </c>
      <c r="H52" s="32">
        <f>E52-F52</f>
        <v>0</v>
      </c>
    </row>
    <row r="53" spans="1:8" x14ac:dyDescent="0.2">
      <c r="A53" s="4"/>
      <c r="B53" s="29"/>
      <c r="C53" s="32"/>
      <c r="D53" s="32"/>
      <c r="E53" s="32"/>
      <c r="F53" s="32"/>
      <c r="G53" s="32"/>
      <c r="H53" s="32"/>
    </row>
    <row r="54" spans="1:8" x14ac:dyDescent="0.2">
      <c r="A54" s="4"/>
      <c r="B54" s="29" t="s">
        <v>12</v>
      </c>
      <c r="C54" s="32">
        <v>0</v>
      </c>
      <c r="D54" s="32">
        <v>0</v>
      </c>
      <c r="E54" s="32">
        <f>C54+D54</f>
        <v>0</v>
      </c>
      <c r="F54" s="32">
        <v>0</v>
      </c>
      <c r="G54" s="32">
        <v>0</v>
      </c>
      <c r="H54" s="32">
        <f>E54-F54</f>
        <v>0</v>
      </c>
    </row>
    <row r="55" spans="1:8" x14ac:dyDescent="0.2">
      <c r="A55" s="4"/>
      <c r="B55" s="29"/>
      <c r="C55" s="32"/>
      <c r="D55" s="32"/>
      <c r="E55" s="32"/>
      <c r="F55" s="32"/>
      <c r="G55" s="32"/>
      <c r="H55" s="32"/>
    </row>
    <row r="56" spans="1:8" ht="22.5" x14ac:dyDescent="0.2">
      <c r="A56" s="4"/>
      <c r="B56" s="29" t="s">
        <v>14</v>
      </c>
      <c r="C56" s="32">
        <v>0</v>
      </c>
      <c r="D56" s="32">
        <v>0</v>
      </c>
      <c r="E56" s="32">
        <f>C56+D56</f>
        <v>0</v>
      </c>
      <c r="F56" s="32">
        <v>0</v>
      </c>
      <c r="G56" s="32">
        <v>0</v>
      </c>
      <c r="H56" s="32">
        <f>E56-F56</f>
        <v>0</v>
      </c>
    </row>
    <row r="57" spans="1:8" x14ac:dyDescent="0.2">
      <c r="A57" s="4"/>
      <c r="B57" s="29"/>
      <c r="C57" s="32"/>
      <c r="D57" s="32"/>
      <c r="E57" s="32"/>
      <c r="F57" s="32"/>
      <c r="G57" s="32"/>
      <c r="H57" s="32"/>
    </row>
    <row r="58" spans="1:8" ht="22.5" x14ac:dyDescent="0.2">
      <c r="A58" s="4"/>
      <c r="B58" s="29" t="s">
        <v>26</v>
      </c>
      <c r="C58" s="32">
        <v>0</v>
      </c>
      <c r="D58" s="32">
        <v>0</v>
      </c>
      <c r="E58" s="32">
        <f>C58+D58</f>
        <v>0</v>
      </c>
      <c r="F58" s="32">
        <v>0</v>
      </c>
      <c r="G58" s="32">
        <v>0</v>
      </c>
      <c r="H58" s="32">
        <f>E58-F58</f>
        <v>0</v>
      </c>
    </row>
    <row r="59" spans="1:8" x14ac:dyDescent="0.2">
      <c r="A59" s="4"/>
      <c r="B59" s="29"/>
      <c r="C59" s="32"/>
      <c r="D59" s="32"/>
      <c r="E59" s="32"/>
      <c r="F59" s="32"/>
      <c r="G59" s="32"/>
      <c r="H59" s="32"/>
    </row>
    <row r="60" spans="1:8" ht="22.5" x14ac:dyDescent="0.2">
      <c r="A60" s="4"/>
      <c r="B60" s="29" t="s">
        <v>27</v>
      </c>
      <c r="C60" s="32">
        <v>0</v>
      </c>
      <c r="D60" s="32">
        <v>0</v>
      </c>
      <c r="E60" s="32">
        <f>C60+D60</f>
        <v>0</v>
      </c>
      <c r="F60" s="32">
        <v>0</v>
      </c>
      <c r="G60" s="32">
        <v>0</v>
      </c>
      <c r="H60" s="32">
        <f>E60-F60</f>
        <v>0</v>
      </c>
    </row>
    <row r="61" spans="1:8" x14ac:dyDescent="0.2">
      <c r="A61" s="4"/>
      <c r="B61" s="29"/>
      <c r="C61" s="32"/>
      <c r="D61" s="32"/>
      <c r="E61" s="32"/>
      <c r="F61" s="32"/>
      <c r="G61" s="32"/>
      <c r="H61" s="32"/>
    </row>
    <row r="62" spans="1:8" ht="22.5" x14ac:dyDescent="0.2">
      <c r="A62" s="4"/>
      <c r="B62" s="29" t="s">
        <v>34</v>
      </c>
      <c r="C62" s="32">
        <v>0</v>
      </c>
      <c r="D62" s="32">
        <v>0</v>
      </c>
      <c r="E62" s="32">
        <f>C62+D62</f>
        <v>0</v>
      </c>
      <c r="F62" s="32">
        <v>0</v>
      </c>
      <c r="G62" s="32">
        <v>0</v>
      </c>
      <c r="H62" s="32">
        <f>E62-F62</f>
        <v>0</v>
      </c>
    </row>
    <row r="63" spans="1:8" x14ac:dyDescent="0.2">
      <c r="A63" s="4"/>
      <c r="B63" s="29"/>
      <c r="C63" s="32"/>
      <c r="D63" s="32"/>
      <c r="E63" s="32"/>
      <c r="F63" s="32"/>
      <c r="G63" s="32"/>
      <c r="H63" s="32"/>
    </row>
    <row r="64" spans="1:8" x14ac:dyDescent="0.2">
      <c r="A64" s="4"/>
      <c r="B64" s="29" t="s">
        <v>15</v>
      </c>
      <c r="C64" s="32">
        <v>0</v>
      </c>
      <c r="D64" s="32">
        <v>0</v>
      </c>
      <c r="E64" s="32">
        <f>C64+D64</f>
        <v>0</v>
      </c>
      <c r="F64" s="32">
        <v>0</v>
      </c>
      <c r="G64" s="32">
        <v>0</v>
      </c>
      <c r="H64" s="32">
        <f>E64-F64</f>
        <v>0</v>
      </c>
    </row>
    <row r="65" spans="1:8" x14ac:dyDescent="0.2">
      <c r="A65" s="28"/>
      <c r="B65" s="30"/>
      <c r="C65" s="33"/>
      <c r="D65" s="33"/>
      <c r="E65" s="33"/>
      <c r="F65" s="33"/>
      <c r="G65" s="33"/>
      <c r="H65" s="33"/>
    </row>
    <row r="66" spans="1:8" x14ac:dyDescent="0.2">
      <c r="A66" s="24"/>
      <c r="B66" s="45" t="s">
        <v>53</v>
      </c>
      <c r="C66" s="21">
        <f t="shared" ref="C66:H66" si="33">SUM(C52:C64)</f>
        <v>0</v>
      </c>
      <c r="D66" s="21">
        <f t="shared" si="33"/>
        <v>0</v>
      </c>
      <c r="E66" s="21">
        <f t="shared" si="33"/>
        <v>0</v>
      </c>
      <c r="F66" s="21">
        <f t="shared" si="33"/>
        <v>0</v>
      </c>
      <c r="G66" s="21">
        <f t="shared" si="33"/>
        <v>0</v>
      </c>
      <c r="H66" s="21">
        <f t="shared" si="33"/>
        <v>0</v>
      </c>
    </row>
    <row r="67" spans="1:8" ht="12" x14ac:dyDescent="0.2">
      <c r="B67" s="50" t="s">
        <v>155</v>
      </c>
      <c r="C67" s="51"/>
      <c r="D67" s="51"/>
      <c r="E67" s="51"/>
      <c r="F67" s="51"/>
      <c r="G67" s="51"/>
      <c r="H67" s="52"/>
    </row>
    <row r="68" spans="1:8" x14ac:dyDescent="0.2">
      <c r="B68" s="53"/>
      <c r="C68" s="54"/>
      <c r="D68" s="51"/>
      <c r="E68" s="51"/>
      <c r="F68" s="51"/>
      <c r="G68" s="51"/>
      <c r="H68" s="52"/>
    </row>
    <row r="69" spans="1:8" x14ac:dyDescent="0.2">
      <c r="B69" s="76"/>
      <c r="C69" s="76"/>
      <c r="D69" s="76"/>
      <c r="E69" s="76"/>
      <c r="F69" s="76"/>
      <c r="G69" s="76"/>
      <c r="H69" s="76"/>
    </row>
    <row r="70" spans="1:8" x14ac:dyDescent="0.2">
      <c r="B70" s="55"/>
      <c r="C70" s="55"/>
      <c r="D70" s="56"/>
      <c r="E70" s="56"/>
      <c r="F70" s="56"/>
      <c r="G70" s="56"/>
      <c r="H70" s="56"/>
    </row>
    <row r="71" spans="1:8" x14ac:dyDescent="0.2">
      <c r="B71" s="55"/>
      <c r="C71" s="55"/>
      <c r="D71" s="56"/>
      <c r="E71" s="56"/>
      <c r="F71" s="56"/>
      <c r="G71" s="56"/>
      <c r="H71" s="56"/>
    </row>
    <row r="72" spans="1:8" x14ac:dyDescent="0.2">
      <c r="B72" s="55"/>
      <c r="C72" s="55"/>
      <c r="D72" s="56"/>
      <c r="E72" s="56"/>
      <c r="F72" s="56"/>
      <c r="G72" s="56"/>
      <c r="H72" s="56"/>
    </row>
    <row r="73" spans="1:8" x14ac:dyDescent="0.2">
      <c r="B73" s="55"/>
      <c r="C73" s="55"/>
      <c r="D73" s="56"/>
      <c r="E73" s="56"/>
      <c r="F73" s="56"/>
      <c r="G73" s="56"/>
      <c r="H73" s="56"/>
    </row>
    <row r="74" spans="1:8" x14ac:dyDescent="0.2">
      <c r="B74" s="57" t="s">
        <v>156</v>
      </c>
      <c r="C74" s="57"/>
      <c r="D74" s="57" t="s">
        <v>157</v>
      </c>
      <c r="E74" s="58" t="s">
        <v>158</v>
      </c>
      <c r="F74" s="51"/>
      <c r="G74" s="51"/>
      <c r="H74" s="56"/>
    </row>
    <row r="75" spans="1:8" x14ac:dyDescent="0.2">
      <c r="B75" s="59" t="s">
        <v>159</v>
      </c>
      <c r="C75" s="60"/>
      <c r="D75" s="60"/>
      <c r="E75" s="58" t="s">
        <v>160</v>
      </c>
      <c r="F75" s="51"/>
      <c r="G75" s="58"/>
      <c r="H75" s="61"/>
    </row>
    <row r="76" spans="1:8" x14ac:dyDescent="0.2">
      <c r="B76" s="59" t="s">
        <v>161</v>
      </c>
      <c r="C76" s="57"/>
      <c r="D76" s="59"/>
      <c r="E76" s="58" t="s">
        <v>162</v>
      </c>
      <c r="F76" s="51"/>
      <c r="G76" s="58"/>
      <c r="H76" s="61"/>
    </row>
    <row r="77" spans="1:8" x14ac:dyDescent="0.2">
      <c r="B77" s="57"/>
      <c r="C77" s="57"/>
      <c r="D77" s="58"/>
      <c r="E77" s="58"/>
      <c r="F77" s="58"/>
      <c r="G77" s="58"/>
      <c r="H77" s="61"/>
    </row>
  </sheetData>
  <sheetProtection formatCells="0" formatColumns="0" formatRows="0" insertRows="0" deleteRows="0" autoFilter="0"/>
  <mergeCells count="13">
    <mergeCell ref="B69:H69"/>
    <mergeCell ref="A47:H47"/>
    <mergeCell ref="A48:B50"/>
    <mergeCell ref="C48:G48"/>
    <mergeCell ref="H48:H49"/>
    <mergeCell ref="C35:G35"/>
    <mergeCell ref="H35:H36"/>
    <mergeCell ref="A1:H1"/>
    <mergeCell ref="A3:B5"/>
    <mergeCell ref="A33:H33"/>
    <mergeCell ref="A35:B3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workbookViewId="0">
      <selection sqref="A1:H5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5" t="s">
        <v>154</v>
      </c>
      <c r="B1" s="66"/>
      <c r="C1" s="66"/>
      <c r="D1" s="66"/>
      <c r="E1" s="66"/>
      <c r="F1" s="66"/>
      <c r="G1" s="66"/>
      <c r="H1" s="67"/>
    </row>
    <row r="2" spans="1:8" x14ac:dyDescent="0.2">
      <c r="A2" s="70" t="s">
        <v>54</v>
      </c>
      <c r="B2" s="71"/>
      <c r="C2" s="65" t="s">
        <v>60</v>
      </c>
      <c r="D2" s="66"/>
      <c r="E2" s="66"/>
      <c r="F2" s="66"/>
      <c r="G2" s="67"/>
      <c r="H2" s="68" t="s">
        <v>59</v>
      </c>
    </row>
    <row r="3" spans="1:8" ht="24.95" customHeight="1" x14ac:dyDescent="0.2">
      <c r="A3" s="72"/>
      <c r="B3" s="73"/>
      <c r="C3" s="63" t="s">
        <v>55</v>
      </c>
      <c r="D3" s="63" t="s">
        <v>125</v>
      </c>
      <c r="E3" s="63" t="s">
        <v>56</v>
      </c>
      <c r="F3" s="63" t="s">
        <v>57</v>
      </c>
      <c r="G3" s="63" t="s">
        <v>58</v>
      </c>
      <c r="H3" s="69"/>
    </row>
    <row r="4" spans="1:8" x14ac:dyDescent="0.2">
      <c r="A4" s="74"/>
      <c r="B4" s="75"/>
      <c r="C4" s="64">
        <v>1</v>
      </c>
      <c r="D4" s="64">
        <v>2</v>
      </c>
      <c r="E4" s="64" t="s">
        <v>126</v>
      </c>
      <c r="F4" s="64">
        <v>4</v>
      </c>
      <c r="G4" s="64">
        <v>5</v>
      </c>
      <c r="H4" s="64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81269343.709999993</v>
      </c>
      <c r="D6" s="13">
        <f t="shared" si="0"/>
        <v>-14739858.820000002</v>
      </c>
      <c r="E6" s="13">
        <f t="shared" si="0"/>
        <v>66529484.890000001</v>
      </c>
      <c r="F6" s="13">
        <f t="shared" si="0"/>
        <v>46943144.609999999</v>
      </c>
      <c r="G6" s="13">
        <f t="shared" si="0"/>
        <v>46943144.609999999</v>
      </c>
      <c r="H6" s="13">
        <f t="shared" si="0"/>
        <v>19586340.280000001</v>
      </c>
    </row>
    <row r="7" spans="1:8" x14ac:dyDescent="0.2">
      <c r="A7" s="36"/>
      <c r="B7" s="40" t="s">
        <v>42</v>
      </c>
      <c r="C7" s="13">
        <v>6458975</v>
      </c>
      <c r="D7" s="13">
        <v>732343.05</v>
      </c>
      <c r="E7" s="13">
        <f>C7+D7</f>
        <v>7191318.0499999998</v>
      </c>
      <c r="F7" s="13">
        <v>4613071.6500000004</v>
      </c>
      <c r="G7" s="13">
        <v>4613071.6500000004</v>
      </c>
      <c r="H7" s="13">
        <f>E7-F7</f>
        <v>2578246.3999999994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19537187.309999999</v>
      </c>
      <c r="D9" s="13">
        <v>3647533.28</v>
      </c>
      <c r="E9" s="13">
        <f t="shared" si="1"/>
        <v>23184720.59</v>
      </c>
      <c r="F9" s="13">
        <v>19647156.440000001</v>
      </c>
      <c r="G9" s="13">
        <v>19647156.440000001</v>
      </c>
      <c r="H9" s="13">
        <f t="shared" si="2"/>
        <v>3537564.1499999985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5176862.12</v>
      </c>
      <c r="D11" s="13">
        <v>-704438.9</v>
      </c>
      <c r="E11" s="13">
        <f t="shared" si="1"/>
        <v>4472423.22</v>
      </c>
      <c r="F11" s="13">
        <v>2845697.04</v>
      </c>
      <c r="G11" s="13">
        <v>2845697.04</v>
      </c>
      <c r="H11" s="13">
        <f t="shared" si="2"/>
        <v>1626726.1799999997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33024280.84</v>
      </c>
      <c r="D13" s="13">
        <v>-21077432.440000001</v>
      </c>
      <c r="E13" s="13">
        <f t="shared" si="1"/>
        <v>11946848.399999999</v>
      </c>
      <c r="F13" s="13">
        <v>5875379.96</v>
      </c>
      <c r="G13" s="13">
        <v>5875379.96</v>
      </c>
      <c r="H13" s="13">
        <f t="shared" si="2"/>
        <v>6071468.4399999985</v>
      </c>
    </row>
    <row r="14" spans="1:8" x14ac:dyDescent="0.2">
      <c r="A14" s="36"/>
      <c r="B14" s="40" t="s">
        <v>19</v>
      </c>
      <c r="C14" s="13">
        <v>17072038.440000001</v>
      </c>
      <c r="D14" s="13">
        <v>2662136.19</v>
      </c>
      <c r="E14" s="13">
        <f t="shared" si="1"/>
        <v>19734174.630000003</v>
      </c>
      <c r="F14" s="13">
        <v>13961839.52</v>
      </c>
      <c r="G14" s="13">
        <v>13961839.52</v>
      </c>
      <c r="H14" s="13">
        <f t="shared" si="2"/>
        <v>5772335.1100000031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15540263.379999999</v>
      </c>
      <c r="D16" s="13">
        <f t="shared" si="3"/>
        <v>70443672.109999999</v>
      </c>
      <c r="E16" s="13">
        <f t="shared" si="3"/>
        <v>85983935.49000001</v>
      </c>
      <c r="F16" s="13">
        <f t="shared" si="3"/>
        <v>63966359.339999996</v>
      </c>
      <c r="G16" s="13">
        <f t="shared" si="3"/>
        <v>63966359.339999996</v>
      </c>
      <c r="H16" s="13">
        <f t="shared" si="3"/>
        <v>22017576.149999999</v>
      </c>
    </row>
    <row r="17" spans="1:8" x14ac:dyDescent="0.2">
      <c r="A17" s="36"/>
      <c r="B17" s="40" t="s">
        <v>45</v>
      </c>
      <c r="C17" s="13">
        <v>4010938.32</v>
      </c>
      <c r="D17" s="13">
        <v>8863606.1899999995</v>
      </c>
      <c r="E17" s="13">
        <f>C17+D17</f>
        <v>12874544.51</v>
      </c>
      <c r="F17" s="13">
        <v>11758856.82</v>
      </c>
      <c r="G17" s="13">
        <v>11758856.82</v>
      </c>
      <c r="H17" s="13">
        <f t="shared" ref="H17:H23" si="4">E17-F17</f>
        <v>1115687.6899999995</v>
      </c>
    </row>
    <row r="18" spans="1:8" x14ac:dyDescent="0.2">
      <c r="A18" s="36"/>
      <c r="B18" s="40" t="s">
        <v>28</v>
      </c>
      <c r="C18" s="13">
        <v>1771271.13</v>
      </c>
      <c r="D18" s="13">
        <v>54688166.68</v>
      </c>
      <c r="E18" s="13">
        <f t="shared" ref="E18:E23" si="5">C18+D18</f>
        <v>56459437.810000002</v>
      </c>
      <c r="F18" s="13">
        <v>39602337.25</v>
      </c>
      <c r="G18" s="13">
        <v>39602337.25</v>
      </c>
      <c r="H18" s="13">
        <f t="shared" si="4"/>
        <v>16857100.560000002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6"/>
      <c r="B20" s="40" t="s">
        <v>46</v>
      </c>
      <c r="C20" s="13">
        <v>3911606.53</v>
      </c>
      <c r="D20" s="13">
        <v>-779631.83</v>
      </c>
      <c r="E20" s="13">
        <f t="shared" si="5"/>
        <v>3131974.6999999997</v>
      </c>
      <c r="F20" s="13">
        <v>1704736.69</v>
      </c>
      <c r="G20" s="13">
        <v>1704736.69</v>
      </c>
      <c r="H20" s="13">
        <f t="shared" si="4"/>
        <v>1427238.0099999998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6"/>
      <c r="B22" s="40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6"/>
      <c r="B23" s="40" t="s">
        <v>4</v>
      </c>
      <c r="C23" s="13">
        <v>5846447.4000000004</v>
      </c>
      <c r="D23" s="13">
        <v>7671531.0700000003</v>
      </c>
      <c r="E23" s="13">
        <f t="shared" si="5"/>
        <v>13517978.470000001</v>
      </c>
      <c r="F23" s="13">
        <v>10900428.58</v>
      </c>
      <c r="G23" s="13">
        <v>10900428.58</v>
      </c>
      <c r="H23" s="13">
        <f t="shared" si="4"/>
        <v>2617549.8900000006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783992.91</v>
      </c>
      <c r="D25" s="13">
        <f t="shared" si="6"/>
        <v>1229500</v>
      </c>
      <c r="E25" s="13">
        <f t="shared" si="6"/>
        <v>2013492.9100000001</v>
      </c>
      <c r="F25" s="13">
        <f t="shared" si="6"/>
        <v>779037.79</v>
      </c>
      <c r="G25" s="13">
        <f t="shared" si="6"/>
        <v>779037.79</v>
      </c>
      <c r="H25" s="13">
        <f t="shared" si="6"/>
        <v>1234455.1199999999</v>
      </c>
    </row>
    <row r="26" spans="1:8" x14ac:dyDescent="0.2">
      <c r="A26" s="36"/>
      <c r="B26" s="40" t="s">
        <v>29</v>
      </c>
      <c r="C26" s="13">
        <v>404773.38</v>
      </c>
      <c r="D26" s="13">
        <v>0</v>
      </c>
      <c r="E26" s="13">
        <f>C26+D26</f>
        <v>404773.38</v>
      </c>
      <c r="F26" s="13">
        <v>225965.68</v>
      </c>
      <c r="G26" s="13">
        <v>225965.68</v>
      </c>
      <c r="H26" s="13">
        <f t="shared" ref="H26:H34" si="7">E26-F26</f>
        <v>178807.7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379219.53</v>
      </c>
      <c r="D32" s="13">
        <v>1229500</v>
      </c>
      <c r="E32" s="13">
        <f t="shared" si="8"/>
        <v>1608719.53</v>
      </c>
      <c r="F32" s="13">
        <v>553072.11</v>
      </c>
      <c r="G32" s="13">
        <v>553072.11</v>
      </c>
      <c r="H32" s="13">
        <f t="shared" si="7"/>
        <v>1055647.42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f t="shared" ref="C42:H42" si="12">SUM(C36+C25+C16+C6)</f>
        <v>97593600</v>
      </c>
      <c r="D42" s="21">
        <f t="shared" si="12"/>
        <v>56933313.289999999</v>
      </c>
      <c r="E42" s="21">
        <f t="shared" si="12"/>
        <v>154526913.29000002</v>
      </c>
      <c r="F42" s="21">
        <f t="shared" si="12"/>
        <v>111688541.73999999</v>
      </c>
      <c r="G42" s="21">
        <f t="shared" si="12"/>
        <v>111688541.73999999</v>
      </c>
      <c r="H42" s="21">
        <f t="shared" si="12"/>
        <v>42838371.549999997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ht="12" x14ac:dyDescent="0.2">
      <c r="A44" s="35"/>
      <c r="B44" s="50" t="s">
        <v>155</v>
      </c>
      <c r="C44" s="51"/>
      <c r="D44" s="51"/>
      <c r="E44" s="51"/>
      <c r="F44" s="51"/>
      <c r="G44" s="51"/>
      <c r="H44" s="52"/>
    </row>
    <row r="45" spans="1:8" x14ac:dyDescent="0.2">
      <c r="A45" s="35"/>
      <c r="B45" s="53"/>
      <c r="C45" s="54"/>
      <c r="D45" s="51"/>
      <c r="E45" s="51"/>
      <c r="F45" s="51"/>
      <c r="G45" s="51"/>
      <c r="H45" s="52"/>
    </row>
    <row r="46" spans="1:8" x14ac:dyDescent="0.2">
      <c r="B46" s="55"/>
      <c r="C46" s="55"/>
      <c r="D46" s="56"/>
      <c r="E46" s="56"/>
      <c r="F46" s="56"/>
      <c r="G46" s="56"/>
      <c r="H46" s="56"/>
    </row>
    <row r="47" spans="1:8" x14ac:dyDescent="0.2">
      <c r="B47" s="55"/>
      <c r="C47" s="55"/>
      <c r="D47" s="56"/>
      <c r="E47" s="56"/>
      <c r="F47" s="56"/>
      <c r="G47" s="56"/>
      <c r="H47" s="56"/>
    </row>
    <row r="48" spans="1:8" x14ac:dyDescent="0.2">
      <c r="B48" s="57" t="s">
        <v>163</v>
      </c>
      <c r="C48" s="57"/>
      <c r="D48" s="57" t="s">
        <v>157</v>
      </c>
      <c r="E48" s="58" t="s">
        <v>158</v>
      </c>
      <c r="F48" s="51"/>
      <c r="G48" s="51"/>
      <c r="H48" s="56"/>
    </row>
    <row r="49" spans="2:8" x14ac:dyDescent="0.2">
      <c r="B49" s="59" t="s">
        <v>159</v>
      </c>
      <c r="C49" s="60"/>
      <c r="D49" s="60"/>
      <c r="E49" s="58" t="s">
        <v>160</v>
      </c>
      <c r="F49" s="51"/>
      <c r="G49" s="58"/>
      <c r="H49" s="61"/>
    </row>
    <row r="50" spans="2:8" x14ac:dyDescent="0.2">
      <c r="B50" s="59" t="s">
        <v>161</v>
      </c>
      <c r="C50" s="57"/>
      <c r="D50" s="59"/>
      <c r="E50" s="58" t="s">
        <v>162</v>
      </c>
      <c r="F50" s="51"/>
      <c r="G50" s="58"/>
      <c r="H50" s="6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TESO2</cp:lastModifiedBy>
  <cp:lastPrinted>2020-11-09T17:26:05Z</cp:lastPrinted>
  <dcterms:created xsi:type="dcterms:W3CDTF">2014-02-10T03:37:14Z</dcterms:created>
  <dcterms:modified xsi:type="dcterms:W3CDTF">2020-11-09T17:49:12Z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