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ortes 2do Trimestre\2DO TRIMESTRE 2022\"/>
    </mc:Choice>
  </mc:AlternateContent>
  <bookViews>
    <workbookView xWindow="0" yWindow="0" windowWidth="28800" windowHeight="12135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H36" i="5" l="1"/>
  <c r="E36" i="5"/>
  <c r="H35" i="5"/>
  <c r="E35" i="5"/>
  <c r="H34" i="5"/>
  <c r="E34" i="5"/>
  <c r="H33" i="5"/>
  <c r="E33" i="5"/>
  <c r="H32" i="5"/>
  <c r="H37" i="5" s="1"/>
  <c r="G32" i="5"/>
  <c r="G37" i="5" s="1"/>
  <c r="F32" i="5"/>
  <c r="F37" i="5" s="1"/>
  <c r="E32" i="5"/>
  <c r="E37" i="5" s="1"/>
  <c r="D32" i="5"/>
  <c r="D37" i="5" s="1"/>
  <c r="C32" i="5"/>
  <c r="C37" i="5" s="1"/>
  <c r="H31" i="5"/>
  <c r="E31" i="5"/>
  <c r="H30" i="5"/>
  <c r="E30" i="5"/>
  <c r="H29" i="5"/>
  <c r="E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G22" i="5"/>
  <c r="F22" i="5"/>
  <c r="E22" i="5"/>
  <c r="D22" i="5"/>
  <c r="C22" i="5"/>
  <c r="H21" i="5"/>
  <c r="E21" i="5"/>
  <c r="H20" i="5"/>
  <c r="E20" i="5"/>
  <c r="H19" i="5"/>
  <c r="E19" i="5"/>
  <c r="H18" i="5"/>
  <c r="E18" i="5"/>
  <c r="H17" i="5"/>
  <c r="E17" i="5"/>
  <c r="H16" i="5"/>
  <c r="E16" i="5"/>
  <c r="H15" i="5"/>
  <c r="E15" i="5"/>
  <c r="H14" i="5"/>
  <c r="G14" i="5"/>
  <c r="F14" i="5"/>
  <c r="E14" i="5"/>
  <c r="D14" i="5"/>
  <c r="C14" i="5"/>
  <c r="H13" i="5"/>
  <c r="E13" i="5"/>
  <c r="H12" i="5"/>
  <c r="E12" i="5"/>
  <c r="H11" i="5"/>
  <c r="E11" i="5"/>
  <c r="H10" i="5"/>
  <c r="E10" i="5"/>
  <c r="H9" i="5"/>
  <c r="E9" i="5"/>
  <c r="H8" i="5"/>
  <c r="E8" i="5"/>
  <c r="H7" i="5"/>
  <c r="E7" i="5"/>
  <c r="H6" i="5"/>
  <c r="E6" i="5"/>
  <c r="H5" i="5"/>
  <c r="G5" i="5"/>
  <c r="F5" i="5"/>
  <c r="E5" i="5"/>
  <c r="D5" i="5"/>
  <c r="C5" i="5"/>
  <c r="G53" i="4"/>
  <c r="F53" i="4"/>
  <c r="D53" i="4"/>
  <c r="C53" i="4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G39" i="4"/>
  <c r="F39" i="4"/>
  <c r="D39" i="4"/>
  <c r="C39" i="4"/>
  <c r="E38" i="4"/>
  <c r="H38" i="4" s="1"/>
  <c r="E37" i="4"/>
  <c r="H37" i="4" s="1"/>
  <c r="E36" i="4"/>
  <c r="H36" i="4" s="1"/>
  <c r="E35" i="4"/>
  <c r="H35" i="4" s="1"/>
  <c r="G28" i="4"/>
  <c r="F28" i="4"/>
  <c r="D28" i="4"/>
  <c r="C28" i="4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H28" i="4" s="1"/>
  <c r="G10" i="8"/>
  <c r="F10" i="8"/>
  <c r="D10" i="8"/>
  <c r="C10" i="8"/>
  <c r="E9" i="8"/>
  <c r="H9" i="8" s="1"/>
  <c r="E8" i="8"/>
  <c r="H8" i="8" s="1"/>
  <c r="E7" i="8"/>
  <c r="H7" i="8" s="1"/>
  <c r="E6" i="8"/>
  <c r="H6" i="8" s="1"/>
  <c r="E5" i="8"/>
  <c r="H5" i="8" s="1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G69" i="6"/>
  <c r="F69" i="6"/>
  <c r="D69" i="6"/>
  <c r="C69" i="6"/>
  <c r="E69" i="6" s="1"/>
  <c r="H69" i="6" s="1"/>
  <c r="E68" i="6"/>
  <c r="H68" i="6" s="1"/>
  <c r="E67" i="6"/>
  <c r="H67" i="6" s="1"/>
  <c r="E66" i="6"/>
  <c r="H66" i="6" s="1"/>
  <c r="G65" i="6"/>
  <c r="F65" i="6"/>
  <c r="D65" i="6"/>
  <c r="C65" i="6"/>
  <c r="E65" i="6" s="1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G57" i="6"/>
  <c r="F57" i="6"/>
  <c r="D57" i="6"/>
  <c r="C57" i="6"/>
  <c r="E57" i="6" s="1"/>
  <c r="H57" i="6" s="1"/>
  <c r="E56" i="6"/>
  <c r="H56" i="6" s="1"/>
  <c r="E55" i="6"/>
  <c r="H55" i="6" s="1"/>
  <c r="E54" i="6"/>
  <c r="H54" i="6" s="1"/>
  <c r="G53" i="6"/>
  <c r="F53" i="6"/>
  <c r="D53" i="6"/>
  <c r="C53" i="6"/>
  <c r="E53" i="6" s="1"/>
  <c r="H53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G43" i="6"/>
  <c r="F43" i="6"/>
  <c r="D43" i="6"/>
  <c r="C43" i="6"/>
  <c r="E43" i="6" s="1"/>
  <c r="H43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G33" i="6"/>
  <c r="F33" i="6"/>
  <c r="D33" i="6"/>
  <c r="C33" i="6"/>
  <c r="E33" i="6" s="1"/>
  <c r="H33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G23" i="6"/>
  <c r="F23" i="6"/>
  <c r="E23" i="6"/>
  <c r="H23" i="6" s="1"/>
  <c r="D23" i="6"/>
  <c r="C23" i="6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13" i="6"/>
  <c r="F13" i="6"/>
  <c r="D13" i="6"/>
  <c r="C13" i="6"/>
  <c r="E13" i="6" s="1"/>
  <c r="H13" i="6" s="1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G5" i="6"/>
  <c r="G77" i="6" s="1"/>
  <c r="F5" i="6"/>
  <c r="F77" i="6" s="1"/>
  <c r="D5" i="6"/>
  <c r="D77" i="6" s="1"/>
  <c r="C5" i="6"/>
  <c r="E5" i="6" s="1"/>
  <c r="H39" i="4" l="1"/>
  <c r="H53" i="4"/>
  <c r="E28" i="4"/>
  <c r="E39" i="4"/>
  <c r="E53" i="4"/>
  <c r="H10" i="8"/>
  <c r="E10" i="8"/>
  <c r="H5" i="6"/>
  <c r="H77" i="6" s="1"/>
  <c r="E77" i="6"/>
  <c r="C77" i="6"/>
</calcChain>
</file>

<file path=xl/sharedStrings.xml><?xml version="1.0" encoding="utf-8"?>
<sst xmlns="http://schemas.openxmlformats.org/spreadsheetml/2006/main" count="241" uniqueCount="162">
  <si>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</si>
  <si>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</si>
  <si>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</si>
  <si>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</si>
  <si>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</si>
  <si>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</si>
  <si>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</si>
  <si>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</si>
  <si>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</si>
  <si>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</si>
  <si>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</si>
  <si>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</si>
  <si>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</si>
  <si>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</si>
  <si>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</si>
  <si>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</si>
  <si>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</si>
  <si>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</si>
  <si>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</si>
  <si>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</si>
  <si>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</si>
  <si>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</si>
  <si>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</si>
  <si>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</si>
  <si>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</si>
  <si>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</si>
  <si>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</si>
  <si>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</si>
  <si>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</si>
  <si>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</si>
  <si>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</si>
  <si>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</si>
  <si>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</si>
  <si>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</si>
  <si>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</si>
  <si>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</si>
  <si>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</si>
  <si>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</si>
  <si>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</si>
  <si>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</si>
  <si>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</si>
  <si>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</si>
  <si>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</si>
  <si>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</si>
  <si>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</si>
  <si>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</si>
  <si>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</si>
  <si>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</si>
  <si>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</si>
  <si>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</si>
  <si>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</si>
  <si>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</si>
  <si>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</si>
  <si>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</si>
  <si>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</si>
  <si>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</si>
  <si>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</si>
  <si>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</si>
  <si>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</si>
  <si>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</si>
  <si>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</si>
  <si>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</si>
  <si>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</si>
  <si>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</si>
  <si>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</si>
  <si>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</si>
  <si>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</si>
  <si>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</si>
  <si>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</si>
  <si>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</si>
  <si>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</si>
  <si>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</si>
  <si>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</si>
  <si>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</si>
  <si>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</si>
  <si>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</si>
  <si>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</si>
  <si>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</si>
  <si>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</si>
  <si>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</si>
  <si>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</si>
  <si>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</si>
  <si>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</si>
  <si>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</si>
  <si>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</si>
  <si>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</si>
  <si>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</si>
  <si>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</si>
  <si>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</si>
  <si>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</si>
  <si>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</si>
  <si>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</si>
  <si>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</si>
  <si>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</si>
  <si>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</si>
  <si>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</si>
  <si>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</si>
  <si>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</si>
  <si>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</si>
  <si>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</si>
  <si>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</si>
  <si>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</si>
  <si>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</si>
  <si>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</si>
  <si>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</si>
  <si>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</si>
  <si>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</si>
  <si>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</si>
  <si>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</si>
  <si>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</si>
  <si>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</si>
  <si>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</si>
  <si>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</si>
  <si>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</si>
  <si>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</si>
  <si>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</si>
  <si>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</si>
  <si>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</si>
  <si>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</si>
  <si>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</si>
  <si>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</si>
  <si>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</si>
  <si>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</si>
  <si>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</si>
  <si>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</si>
  <si>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</si>
  <si>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</si>
  <si>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</si>
  <si>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</si>
  <si>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</si>
  <si>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Municipio de Victoria, Gto.
Estado Analítico del Ejercicio del Presupuesto de Egresos
Clasificación por Objeto del Gasto (Capítulo y Concepto)
Del 1 de Enero al 30 de Junio de 2022</t>
  </si>
  <si>
    <t>Municipio de Victoria, Gto.
Estado Analítico del Ejercicio del Presupuesto de Egresos
Clasificación Económica (por Tipo de Gasto)
Del 1 de Enero al 30 de Junio de 2022</t>
  </si>
  <si>
    <t>Municipio de Victoria, Gto.
Estado Analítico del Ejercicio del Presupuesto de Egresos
Clasificación Administrativa
Del 1 de Enero al 30 de Junio de 2022</t>
  </si>
  <si>
    <t>Municipio de Victoria, Gto.
Estado Analítico del Ejercicio del Presupuesto de Egresos
Clasificación Funcional (Finalidad y Función)
Del 1 de Enero al 30 de Junio de 2022</t>
  </si>
  <si>
    <t>_______________________________________</t>
  </si>
  <si>
    <t>________________________________________</t>
  </si>
  <si>
    <t xml:space="preserve">LIC. JUAN DIEGO RAMÍREZ RINCÓN </t>
  </si>
  <si>
    <t>T.C. KARLA GRISELDA LÓPEZ ESTRADA</t>
  </si>
  <si>
    <t>PRESIDENTE MUNICIPAL</t>
  </si>
  <si>
    <t>TESORERA MUNICIPAL</t>
  </si>
  <si>
    <t>31111-0100 PRESIDENTE</t>
  </si>
  <si>
    <t>31111-0200 REGIDORES</t>
  </si>
  <si>
    <t>31111-0300 SINDICATURA</t>
  </si>
  <si>
    <t>31111-0400 SECRETARIA H AYUNTAMIENTO</t>
  </si>
  <si>
    <t>31111-0600 DIRECCION DE CONTRALORIA</t>
  </si>
  <si>
    <t>31111-0700 DIRECCION DE PLANEACION</t>
  </si>
  <si>
    <t>31111-0800 TESORERIA</t>
  </si>
  <si>
    <t>31111-0900 UNIDAD DE ACCESO A LA INFORMA</t>
  </si>
  <si>
    <t>31111-1000 ACCION DEPORTIVA</t>
  </si>
  <si>
    <t>31111-1100 CASA DE LA CULTURA</t>
  </si>
  <si>
    <t>31111-1200 DIRECCION DE DESARROLLO SOCIA</t>
  </si>
  <si>
    <t>31111-1300 DIRECCION DE OBRAS PUBLICAS</t>
  </si>
  <si>
    <t>31111-1400 DIRECCION DE DESARROLLO ECONO</t>
  </si>
  <si>
    <t>31111-1500 TURISMO</t>
  </si>
  <si>
    <t>31111-1600 SEGURIDAD PUBLICA</t>
  </si>
  <si>
    <t>31111-1700 TRANSITO Y PROTECCIÓN CIVIL</t>
  </si>
  <si>
    <t>31111-1800 PROTECCION CIVIL</t>
  </si>
  <si>
    <t>31111-1900 ECOLOGIA Y AGUA POTABLE</t>
  </si>
  <si>
    <t>31111-2000 OFICIALIA MAYOR</t>
  </si>
  <si>
    <t>31111-2100 EDUCACION</t>
  </si>
  <si>
    <t>31111-2300 INSTANCIA MUNICIPAL DE LA MUJ</t>
  </si>
  <si>
    <t>Sector Paraestatal del Gobierno (Federal/Estatal/Municipal) de ______________________
Estado Analítico del Ejercicio del Presupuesto de Egresos
Clasificación Administrativa
Del XXXX al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</si>
</sst>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4" fontId="3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3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 vertical="center" wrapText="1"/>
    </xf>
    <xf numFmtId="0" fontId="3" fillId="0" borderId="7" xfId="0" applyFont="1" applyBorder="1" applyProtection="1"/>
    <xf numFmtId="4" fontId="7" fillId="0" borderId="12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7" fillId="0" borderId="13" xfId="0" applyNumberFormat="1" applyFont="1" applyFill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9" fillId="0" borderId="0" xfId="16" applyFont="1" applyAlignment="1">
      <alignment horizontal="center"/>
    </xf>
    <xf numFmtId="0" fontId="9" fillId="0" borderId="0" xfId="16" applyFont="1" applyAlignment="1">
      <alignment horizontal="center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3 2" xfId="16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1495426</xdr:colOff>
      <xdr:row>0</xdr:row>
      <xdr:rowOff>602716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082" t="10481" r="12003" b="9537"/>
        <a:stretch/>
      </xdr:blipFill>
      <xdr:spPr>
        <a:xfrm>
          <a:off x="1" y="0"/>
          <a:ext cx="1581150" cy="6027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1552575</xdr:colOff>
      <xdr:row>0</xdr:row>
      <xdr:rowOff>596350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082" t="10481" r="12003" b="9537"/>
        <a:stretch/>
      </xdr:blipFill>
      <xdr:spPr>
        <a:xfrm>
          <a:off x="57150" y="19050"/>
          <a:ext cx="1514475" cy="577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161926</xdr:colOff>
      <xdr:row>0</xdr:row>
      <xdr:rowOff>19050</xdr:rowOff>
    </xdr:from>
    <xdr:to>
      <xdr:col>1</xdr:col>
      <xdr:colOff>1552576</xdr:colOff>
      <xdr:row>0</xdr:row>
      <xdr:rowOff>549149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082" t="10481" r="12003" b="9537"/>
        <a:stretch/>
      </xdr:blipFill>
      <xdr:spPr>
        <a:xfrm>
          <a:off x="238126" y="19050"/>
          <a:ext cx="1390650" cy="5300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0</xdr:row>
      <xdr:rowOff>19049</xdr:rowOff>
    </xdr:from>
    <xdr:to>
      <xdr:col>1</xdr:col>
      <xdr:colOff>1581150</xdr:colOff>
      <xdr:row>0</xdr:row>
      <xdr:rowOff>596348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082" t="10481" r="12003" b="9537"/>
        <a:stretch/>
      </xdr:blipFill>
      <xdr:spPr>
        <a:xfrm>
          <a:off x="142876" y="19049"/>
          <a:ext cx="1514474" cy="57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showGridLines="0" topLeftCell="A59" workbookViewId="0">
      <selection activeCell="B77" sqref="B7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3" t="s">
        <v>130</v>
      </c>
      <c r="B1" s="44"/>
      <c r="C1" s="44"/>
      <c r="D1" s="44"/>
      <c r="E1" s="44"/>
      <c r="F1" s="44"/>
      <c r="G1" s="44"/>
      <c r="H1" s="45"/>
    </row>
    <row r="2" spans="1:8" x14ac:dyDescent="0.2">
      <c r="A2" s="48" t="s">
        <v>52</v>
      </c>
      <c r="B2" s="49"/>
      <c r="C2" s="43" t="s">
        <v>58</v>
      </c>
      <c r="D2" s="44"/>
      <c r="E2" s="44"/>
      <c r="F2" s="44"/>
      <c r="G2" s="45"/>
      <c r="H2" s="46" t="s">
        <v>57</v>
      </c>
    </row>
    <row r="3" spans="1:8" ht="24.95" customHeight="1" x14ac:dyDescent="0.2">
      <c r="A3" s="50"/>
      <c r="B3" s="51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7"/>
    </row>
    <row r="4" spans="1:8" x14ac:dyDescent="0.2">
      <c r="A4" s="52"/>
      <c r="B4" s="53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9" t="s">
        <v>59</v>
      </c>
      <c r="B5" s="6"/>
      <c r="C5" s="34">
        <f>SUM(C6:C12)</f>
        <v>38090937.790000007</v>
      </c>
      <c r="D5" s="34">
        <f>SUM(D6:D12)</f>
        <v>370525.93</v>
      </c>
      <c r="E5" s="34">
        <f>C5+D5</f>
        <v>38461463.720000006</v>
      </c>
      <c r="F5" s="34">
        <f>SUM(F6:F12)</f>
        <v>16551021.709999999</v>
      </c>
      <c r="G5" s="34">
        <f>SUM(G6:G12)</f>
        <v>16551021.709999999</v>
      </c>
      <c r="H5" s="34">
        <f>E5-F5</f>
        <v>21910442.010000005</v>
      </c>
    </row>
    <row r="6" spans="1:8" x14ac:dyDescent="0.2">
      <c r="A6" s="28">
        <v>1100</v>
      </c>
      <c r="B6" s="10" t="s">
        <v>68</v>
      </c>
      <c r="C6" s="12">
        <v>23228204.170000002</v>
      </c>
      <c r="D6" s="12">
        <v>-77923.02</v>
      </c>
      <c r="E6" s="12">
        <f t="shared" ref="E6:E69" si="0">C6+D6</f>
        <v>23150281.150000002</v>
      </c>
      <c r="F6" s="12">
        <v>10314408.99</v>
      </c>
      <c r="G6" s="12">
        <v>10314408.99</v>
      </c>
      <c r="H6" s="12">
        <f t="shared" ref="H6:H69" si="1">E6-F6</f>
        <v>12835872.160000002</v>
      </c>
    </row>
    <row r="7" spans="1:8" x14ac:dyDescent="0.2">
      <c r="A7" s="28">
        <v>1200</v>
      </c>
      <c r="B7" s="10" t="s">
        <v>69</v>
      </c>
      <c r="C7" s="12">
        <v>7462476.6200000001</v>
      </c>
      <c r="D7" s="12">
        <v>-171241.06</v>
      </c>
      <c r="E7" s="12">
        <f t="shared" si="0"/>
        <v>7291235.5600000005</v>
      </c>
      <c r="F7" s="12">
        <v>3559869.56</v>
      </c>
      <c r="G7" s="12">
        <v>3559869.56</v>
      </c>
      <c r="H7" s="12">
        <f t="shared" si="1"/>
        <v>3731366.0000000005</v>
      </c>
    </row>
    <row r="8" spans="1:8" x14ac:dyDescent="0.2">
      <c r="A8" s="28">
        <v>1300</v>
      </c>
      <c r="B8" s="10" t="s">
        <v>70</v>
      </c>
      <c r="C8" s="12">
        <v>3669242</v>
      </c>
      <c r="D8" s="12">
        <v>166671.79999999999</v>
      </c>
      <c r="E8" s="12">
        <f t="shared" si="0"/>
        <v>3835913.8</v>
      </c>
      <c r="F8" s="12">
        <v>588133.43999999994</v>
      </c>
      <c r="G8" s="12">
        <v>588133.43999999994</v>
      </c>
      <c r="H8" s="12">
        <f t="shared" si="1"/>
        <v>3247780.36</v>
      </c>
    </row>
    <row r="9" spans="1:8" x14ac:dyDescent="0.2">
      <c r="A9" s="28">
        <v>1400</v>
      </c>
      <c r="B9" s="10" t="s">
        <v>34</v>
      </c>
      <c r="C9" s="12">
        <v>877427.17</v>
      </c>
      <c r="D9" s="12">
        <v>1599</v>
      </c>
      <c r="E9" s="12">
        <f t="shared" si="0"/>
        <v>879026.17</v>
      </c>
      <c r="F9" s="12">
        <v>138190.78</v>
      </c>
      <c r="G9" s="12">
        <v>138190.78</v>
      </c>
      <c r="H9" s="12">
        <f t="shared" si="1"/>
        <v>740835.39</v>
      </c>
    </row>
    <row r="10" spans="1:8" x14ac:dyDescent="0.2">
      <c r="A10" s="28">
        <v>1500</v>
      </c>
      <c r="B10" s="10" t="s">
        <v>71</v>
      </c>
      <c r="C10" s="12">
        <v>2853587.83</v>
      </c>
      <c r="D10" s="12">
        <v>451419.21</v>
      </c>
      <c r="E10" s="12">
        <f t="shared" si="0"/>
        <v>3305007.04</v>
      </c>
      <c r="F10" s="12">
        <v>1950418.94</v>
      </c>
      <c r="G10" s="12">
        <v>1950418.94</v>
      </c>
      <c r="H10" s="12">
        <f t="shared" si="1"/>
        <v>1354588.1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72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60</v>
      </c>
      <c r="B13" s="6"/>
      <c r="C13" s="35">
        <f>SUM(C14:C22)</f>
        <v>11441244.68</v>
      </c>
      <c r="D13" s="35">
        <f>SUM(D14:D22)</f>
        <v>-183574.75999999998</v>
      </c>
      <c r="E13" s="35">
        <f t="shared" si="0"/>
        <v>11257669.92</v>
      </c>
      <c r="F13" s="35">
        <f>SUM(F14:F22)</f>
        <v>6380140.3900000006</v>
      </c>
      <c r="G13" s="35">
        <f>SUM(G14:G22)</f>
        <v>6380140.3900000006</v>
      </c>
      <c r="H13" s="35">
        <f t="shared" si="1"/>
        <v>4877529.5299999993</v>
      </c>
    </row>
    <row r="14" spans="1:8" x14ac:dyDescent="0.2">
      <c r="A14" s="28">
        <v>2100</v>
      </c>
      <c r="B14" s="10" t="s">
        <v>73</v>
      </c>
      <c r="C14" s="12">
        <v>681746.25</v>
      </c>
      <c r="D14" s="12">
        <v>61046.239999999998</v>
      </c>
      <c r="E14" s="12">
        <f t="shared" si="0"/>
        <v>742792.49</v>
      </c>
      <c r="F14" s="12">
        <v>495375.71</v>
      </c>
      <c r="G14" s="12">
        <v>495375.71</v>
      </c>
      <c r="H14" s="12">
        <f t="shared" si="1"/>
        <v>247416.77999999997</v>
      </c>
    </row>
    <row r="15" spans="1:8" x14ac:dyDescent="0.2">
      <c r="A15" s="28">
        <v>2200</v>
      </c>
      <c r="B15" s="10" t="s">
        <v>74</v>
      </c>
      <c r="C15" s="12">
        <v>801073.2</v>
      </c>
      <c r="D15" s="12">
        <v>-75389.600000000006</v>
      </c>
      <c r="E15" s="12">
        <f t="shared" si="0"/>
        <v>725683.6</v>
      </c>
      <c r="F15" s="12">
        <v>393776.81</v>
      </c>
      <c r="G15" s="12">
        <v>393776.81</v>
      </c>
      <c r="H15" s="12">
        <f t="shared" si="1"/>
        <v>331906.78999999998</v>
      </c>
    </row>
    <row r="16" spans="1:8" x14ac:dyDescent="0.2">
      <c r="A16" s="28">
        <v>2300</v>
      </c>
      <c r="B16" s="10" t="s">
        <v>75</v>
      </c>
      <c r="C16" s="12">
        <v>130617</v>
      </c>
      <c r="D16" s="12">
        <v>16938</v>
      </c>
      <c r="E16" s="12">
        <f t="shared" si="0"/>
        <v>147555</v>
      </c>
      <c r="F16" s="12">
        <v>40694.980000000003</v>
      </c>
      <c r="G16" s="12">
        <v>40694.980000000003</v>
      </c>
      <c r="H16" s="12">
        <f t="shared" si="1"/>
        <v>106860.01999999999</v>
      </c>
    </row>
    <row r="17" spans="1:8" x14ac:dyDescent="0.2">
      <c r="A17" s="28">
        <v>2400</v>
      </c>
      <c r="B17" s="10" t="s">
        <v>76</v>
      </c>
      <c r="C17" s="12">
        <v>3285752.16</v>
      </c>
      <c r="D17" s="12">
        <v>-311539</v>
      </c>
      <c r="E17" s="12">
        <f t="shared" si="0"/>
        <v>2974213.16</v>
      </c>
      <c r="F17" s="12">
        <v>801211.68</v>
      </c>
      <c r="G17" s="12">
        <v>801211.68</v>
      </c>
      <c r="H17" s="12">
        <f t="shared" si="1"/>
        <v>2173001.48</v>
      </c>
    </row>
    <row r="18" spans="1:8" x14ac:dyDescent="0.2">
      <c r="A18" s="28">
        <v>2500</v>
      </c>
      <c r="B18" s="10" t="s">
        <v>77</v>
      </c>
      <c r="C18" s="12">
        <v>106224</v>
      </c>
      <c r="D18" s="12">
        <v>23500</v>
      </c>
      <c r="E18" s="12">
        <f t="shared" si="0"/>
        <v>129724</v>
      </c>
      <c r="F18" s="12">
        <v>25799</v>
      </c>
      <c r="G18" s="12">
        <v>25799</v>
      </c>
      <c r="H18" s="12">
        <f t="shared" si="1"/>
        <v>103925</v>
      </c>
    </row>
    <row r="19" spans="1:8" x14ac:dyDescent="0.2">
      <c r="A19" s="28">
        <v>2600</v>
      </c>
      <c r="B19" s="10" t="s">
        <v>78</v>
      </c>
      <c r="C19" s="12">
        <v>6167037.1200000001</v>
      </c>
      <c r="D19" s="12">
        <v>0</v>
      </c>
      <c r="E19" s="12">
        <f t="shared" si="0"/>
        <v>6167037.1200000001</v>
      </c>
      <c r="F19" s="12">
        <v>4473639.6100000003</v>
      </c>
      <c r="G19" s="12">
        <v>4473639.6100000003</v>
      </c>
      <c r="H19" s="12">
        <f t="shared" si="1"/>
        <v>1693397.5099999998</v>
      </c>
    </row>
    <row r="20" spans="1:8" x14ac:dyDescent="0.2">
      <c r="A20" s="28">
        <v>2700</v>
      </c>
      <c r="B20" s="10" t="s">
        <v>79</v>
      </c>
      <c r="C20" s="12">
        <v>227484.27</v>
      </c>
      <c r="D20" s="12">
        <v>103269.6</v>
      </c>
      <c r="E20" s="12">
        <f t="shared" si="0"/>
        <v>330753.87</v>
      </c>
      <c r="F20" s="12">
        <v>141527.6</v>
      </c>
      <c r="G20" s="12">
        <v>141527.6</v>
      </c>
      <c r="H20" s="12">
        <f t="shared" si="1"/>
        <v>189226.27</v>
      </c>
    </row>
    <row r="21" spans="1:8" x14ac:dyDescent="0.2">
      <c r="A21" s="28">
        <v>2800</v>
      </c>
      <c r="B21" s="10" t="s">
        <v>80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81</v>
      </c>
      <c r="C22" s="12">
        <v>41310.68</v>
      </c>
      <c r="D22" s="12">
        <v>-1400</v>
      </c>
      <c r="E22" s="12">
        <f t="shared" si="0"/>
        <v>39910.68</v>
      </c>
      <c r="F22" s="12">
        <v>8115</v>
      </c>
      <c r="G22" s="12">
        <v>8115</v>
      </c>
      <c r="H22" s="12">
        <f t="shared" si="1"/>
        <v>31795.68</v>
      </c>
    </row>
    <row r="23" spans="1:8" x14ac:dyDescent="0.2">
      <c r="A23" s="29" t="s">
        <v>61</v>
      </c>
      <c r="B23" s="6"/>
      <c r="C23" s="35">
        <f>SUM(C24:C32)</f>
        <v>13309469.520000003</v>
      </c>
      <c r="D23" s="35">
        <f>SUM(D24:D32)</f>
        <v>6247540.2199999997</v>
      </c>
      <c r="E23" s="35">
        <f t="shared" si="0"/>
        <v>19557009.740000002</v>
      </c>
      <c r="F23" s="35">
        <f>SUM(F24:F32)</f>
        <v>11813335.34</v>
      </c>
      <c r="G23" s="35">
        <f>SUM(G24:G32)</f>
        <v>11813335.34</v>
      </c>
      <c r="H23" s="35">
        <f t="shared" si="1"/>
        <v>7743674.4000000022</v>
      </c>
    </row>
    <row r="24" spans="1:8" x14ac:dyDescent="0.2">
      <c r="A24" s="28">
        <v>3100</v>
      </c>
      <c r="B24" s="10" t="s">
        <v>82</v>
      </c>
      <c r="C24" s="12">
        <v>8266798.1500000004</v>
      </c>
      <c r="D24" s="12">
        <v>1091240.67</v>
      </c>
      <c r="E24" s="12">
        <f t="shared" si="0"/>
        <v>9358038.8200000003</v>
      </c>
      <c r="F24" s="12">
        <v>3721795.22</v>
      </c>
      <c r="G24" s="12">
        <v>3721795.22</v>
      </c>
      <c r="H24" s="12">
        <f t="shared" si="1"/>
        <v>5636243.5999999996</v>
      </c>
    </row>
    <row r="25" spans="1:8" x14ac:dyDescent="0.2">
      <c r="A25" s="28">
        <v>3200</v>
      </c>
      <c r="B25" s="10" t="s">
        <v>83</v>
      </c>
      <c r="C25" s="12">
        <v>411196.49</v>
      </c>
      <c r="D25" s="12">
        <v>865834.21</v>
      </c>
      <c r="E25" s="12">
        <f t="shared" si="0"/>
        <v>1277030.7</v>
      </c>
      <c r="F25" s="12">
        <v>1689981.11</v>
      </c>
      <c r="G25" s="12">
        <v>1689981.11</v>
      </c>
      <c r="H25" s="12">
        <f t="shared" si="1"/>
        <v>-412950.41000000015</v>
      </c>
    </row>
    <row r="26" spans="1:8" x14ac:dyDescent="0.2">
      <c r="A26" s="28">
        <v>3300</v>
      </c>
      <c r="B26" s="10" t="s">
        <v>84</v>
      </c>
      <c r="C26" s="12">
        <v>259830.63</v>
      </c>
      <c r="D26" s="12">
        <v>2160</v>
      </c>
      <c r="E26" s="12">
        <f t="shared" si="0"/>
        <v>261990.63</v>
      </c>
      <c r="F26" s="12">
        <v>159308</v>
      </c>
      <c r="G26" s="12">
        <v>159308</v>
      </c>
      <c r="H26" s="12">
        <f t="shared" si="1"/>
        <v>102682.63</v>
      </c>
    </row>
    <row r="27" spans="1:8" x14ac:dyDescent="0.2">
      <c r="A27" s="28">
        <v>3400</v>
      </c>
      <c r="B27" s="10" t="s">
        <v>85</v>
      </c>
      <c r="C27" s="12">
        <v>268908.65000000002</v>
      </c>
      <c r="D27" s="12">
        <v>-28955.66</v>
      </c>
      <c r="E27" s="12">
        <f t="shared" si="0"/>
        <v>239952.99000000002</v>
      </c>
      <c r="F27" s="12">
        <v>3994.92</v>
      </c>
      <c r="G27" s="12">
        <v>3994.92</v>
      </c>
      <c r="H27" s="12">
        <f t="shared" si="1"/>
        <v>235958.07</v>
      </c>
    </row>
    <row r="28" spans="1:8" x14ac:dyDescent="0.2">
      <c r="A28" s="28">
        <v>3500</v>
      </c>
      <c r="B28" s="10" t="s">
        <v>86</v>
      </c>
      <c r="C28" s="12">
        <v>1696941.55</v>
      </c>
      <c r="D28" s="12">
        <v>209800</v>
      </c>
      <c r="E28" s="12">
        <f t="shared" si="0"/>
        <v>1906741.55</v>
      </c>
      <c r="F28" s="12">
        <v>1269670.2</v>
      </c>
      <c r="G28" s="12">
        <v>1269670.2</v>
      </c>
      <c r="H28" s="12">
        <f t="shared" si="1"/>
        <v>637071.35000000009</v>
      </c>
    </row>
    <row r="29" spans="1:8" x14ac:dyDescent="0.2">
      <c r="A29" s="28">
        <v>3600</v>
      </c>
      <c r="B29" s="10" t="s">
        <v>87</v>
      </c>
      <c r="C29" s="12">
        <v>320815.42</v>
      </c>
      <c r="D29" s="12">
        <v>13000</v>
      </c>
      <c r="E29" s="12">
        <f t="shared" si="0"/>
        <v>333815.42</v>
      </c>
      <c r="F29" s="12">
        <v>262000.02</v>
      </c>
      <c r="G29" s="12">
        <v>262000.02</v>
      </c>
      <c r="H29" s="12">
        <f t="shared" si="1"/>
        <v>71815.399999999994</v>
      </c>
    </row>
    <row r="30" spans="1:8" x14ac:dyDescent="0.2">
      <c r="A30" s="28">
        <v>3700</v>
      </c>
      <c r="B30" s="10" t="s">
        <v>88</v>
      </c>
      <c r="C30" s="12">
        <v>198076.16</v>
      </c>
      <c r="D30" s="12">
        <v>1484</v>
      </c>
      <c r="E30" s="12">
        <f t="shared" si="0"/>
        <v>199560.16</v>
      </c>
      <c r="F30" s="12">
        <v>64314.48</v>
      </c>
      <c r="G30" s="12">
        <v>64314.48</v>
      </c>
      <c r="H30" s="12">
        <f t="shared" si="1"/>
        <v>135245.68</v>
      </c>
    </row>
    <row r="31" spans="1:8" x14ac:dyDescent="0.2">
      <c r="A31" s="28">
        <v>3800</v>
      </c>
      <c r="B31" s="10" t="s">
        <v>89</v>
      </c>
      <c r="C31" s="12">
        <v>453284.14</v>
      </c>
      <c r="D31" s="12">
        <v>3464943</v>
      </c>
      <c r="E31" s="12">
        <f t="shared" si="0"/>
        <v>3918227.14</v>
      </c>
      <c r="F31" s="12">
        <v>3452224.35</v>
      </c>
      <c r="G31" s="12">
        <v>3452224.35</v>
      </c>
      <c r="H31" s="12">
        <f t="shared" si="1"/>
        <v>466002.79000000004</v>
      </c>
    </row>
    <row r="32" spans="1:8" x14ac:dyDescent="0.2">
      <c r="A32" s="28">
        <v>3900</v>
      </c>
      <c r="B32" s="10" t="s">
        <v>18</v>
      </c>
      <c r="C32" s="12">
        <v>1433618.33</v>
      </c>
      <c r="D32" s="12">
        <v>628034</v>
      </c>
      <c r="E32" s="12">
        <f t="shared" si="0"/>
        <v>2061652.33</v>
      </c>
      <c r="F32" s="12">
        <v>1190047.04</v>
      </c>
      <c r="G32" s="12">
        <v>1190047.04</v>
      </c>
      <c r="H32" s="12">
        <f t="shared" si="1"/>
        <v>871605.29</v>
      </c>
    </row>
    <row r="33" spans="1:8" x14ac:dyDescent="0.2">
      <c r="A33" s="29" t="s">
        <v>62</v>
      </c>
      <c r="B33" s="6"/>
      <c r="C33" s="35">
        <f>SUM(C34:C42)</f>
        <v>32922596.530000001</v>
      </c>
      <c r="D33" s="35">
        <f>SUM(D34:D42)</f>
        <v>1950906.53</v>
      </c>
      <c r="E33" s="35">
        <f t="shared" si="0"/>
        <v>34873503.060000002</v>
      </c>
      <c r="F33" s="35">
        <f>SUM(F34:F42)</f>
        <v>8139489.3399999999</v>
      </c>
      <c r="G33" s="35">
        <f>SUM(G34:G42)</f>
        <v>8139489.3399999999</v>
      </c>
      <c r="H33" s="35">
        <f t="shared" si="1"/>
        <v>26734013.720000003</v>
      </c>
    </row>
    <row r="34" spans="1:8" x14ac:dyDescent="0.2">
      <c r="A34" s="28">
        <v>4100</v>
      </c>
      <c r="B34" s="10" t="s">
        <v>90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91</v>
      </c>
      <c r="C35" s="12">
        <v>2800000</v>
      </c>
      <c r="D35" s="12">
        <v>2311124.73</v>
      </c>
      <c r="E35" s="12">
        <f t="shared" si="0"/>
        <v>5111124.7300000004</v>
      </c>
      <c r="F35" s="12">
        <v>4655249.46</v>
      </c>
      <c r="G35" s="12">
        <v>4655249.46</v>
      </c>
      <c r="H35" s="12">
        <f t="shared" si="1"/>
        <v>455875.27000000048</v>
      </c>
    </row>
    <row r="36" spans="1:8" x14ac:dyDescent="0.2">
      <c r="A36" s="28">
        <v>4300</v>
      </c>
      <c r="B36" s="10" t="s">
        <v>92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93</v>
      </c>
      <c r="C37" s="12">
        <v>30122596.530000001</v>
      </c>
      <c r="D37" s="12">
        <v>-360218.2</v>
      </c>
      <c r="E37" s="12">
        <f t="shared" si="0"/>
        <v>29762378.330000002</v>
      </c>
      <c r="F37" s="12">
        <v>3484239.88</v>
      </c>
      <c r="G37" s="12">
        <v>3484239.88</v>
      </c>
      <c r="H37" s="12">
        <f t="shared" si="1"/>
        <v>26278138.450000003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94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95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96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63</v>
      </c>
      <c r="B43" s="6"/>
      <c r="C43" s="35">
        <f>SUM(C44:C52)</f>
        <v>171788.13</v>
      </c>
      <c r="D43" s="35">
        <f>SUM(D44:D52)</f>
        <v>2055006.13</v>
      </c>
      <c r="E43" s="35">
        <f t="shared" si="0"/>
        <v>2226794.2599999998</v>
      </c>
      <c r="F43" s="35">
        <f>SUM(F44:F52)</f>
        <v>2069995</v>
      </c>
      <c r="G43" s="35">
        <f>SUM(G44:G52)</f>
        <v>2069995</v>
      </c>
      <c r="H43" s="35">
        <f t="shared" si="1"/>
        <v>156799.25999999978</v>
      </c>
    </row>
    <row r="44" spans="1:8" x14ac:dyDescent="0.2">
      <c r="A44" s="28">
        <v>5100</v>
      </c>
      <c r="B44" s="10" t="s">
        <v>97</v>
      </c>
      <c r="C44" s="12">
        <v>73232.22</v>
      </c>
      <c r="D44" s="12">
        <v>25000</v>
      </c>
      <c r="E44" s="12">
        <f t="shared" si="0"/>
        <v>98232.22</v>
      </c>
      <c r="F44" s="12">
        <v>22000</v>
      </c>
      <c r="G44" s="12">
        <v>22000</v>
      </c>
      <c r="H44" s="12">
        <f t="shared" si="1"/>
        <v>76232.22</v>
      </c>
    </row>
    <row r="45" spans="1:8" x14ac:dyDescent="0.2">
      <c r="A45" s="28">
        <v>5200</v>
      </c>
      <c r="B45" s="10" t="s">
        <v>98</v>
      </c>
      <c r="C45" s="12">
        <v>5175</v>
      </c>
      <c r="D45" s="12">
        <v>0</v>
      </c>
      <c r="E45" s="12">
        <f t="shared" si="0"/>
        <v>5175</v>
      </c>
      <c r="F45" s="12">
        <v>0</v>
      </c>
      <c r="G45" s="12">
        <v>0</v>
      </c>
      <c r="H45" s="12">
        <f t="shared" si="1"/>
        <v>5175</v>
      </c>
    </row>
    <row r="46" spans="1:8" x14ac:dyDescent="0.2">
      <c r="A46" s="28">
        <v>5300</v>
      </c>
      <c r="B46" s="10" t="s">
        <v>99</v>
      </c>
      <c r="C46" s="12">
        <v>78620.02</v>
      </c>
      <c r="D46" s="12">
        <v>0</v>
      </c>
      <c r="E46" s="12">
        <f t="shared" si="0"/>
        <v>78620.02</v>
      </c>
      <c r="F46" s="12">
        <v>0</v>
      </c>
      <c r="G46" s="12">
        <v>0</v>
      </c>
      <c r="H46" s="12">
        <f t="shared" si="1"/>
        <v>78620.02</v>
      </c>
    </row>
    <row r="47" spans="1:8" x14ac:dyDescent="0.2">
      <c r="A47" s="28">
        <v>5400</v>
      </c>
      <c r="B47" s="10" t="s">
        <v>100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101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102</v>
      </c>
      <c r="C49" s="12">
        <v>13645.89</v>
      </c>
      <c r="D49" s="12">
        <v>2030006.13</v>
      </c>
      <c r="E49" s="12">
        <f t="shared" si="0"/>
        <v>2043652.0199999998</v>
      </c>
      <c r="F49" s="12">
        <v>2047995</v>
      </c>
      <c r="G49" s="12">
        <v>2047995</v>
      </c>
      <c r="H49" s="12">
        <f t="shared" si="1"/>
        <v>-4342.9800000002142</v>
      </c>
    </row>
    <row r="50" spans="1:8" x14ac:dyDescent="0.2">
      <c r="A50" s="28">
        <v>5700</v>
      </c>
      <c r="B50" s="10" t="s">
        <v>103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104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105</v>
      </c>
      <c r="C52" s="12">
        <v>1115</v>
      </c>
      <c r="D52" s="12">
        <v>0</v>
      </c>
      <c r="E52" s="12">
        <f t="shared" si="0"/>
        <v>1115</v>
      </c>
      <c r="F52" s="12">
        <v>0</v>
      </c>
      <c r="G52" s="12">
        <v>0</v>
      </c>
      <c r="H52" s="12">
        <f t="shared" si="1"/>
        <v>1115</v>
      </c>
    </row>
    <row r="53" spans="1:8" x14ac:dyDescent="0.2">
      <c r="A53" s="29" t="s">
        <v>64</v>
      </c>
      <c r="B53" s="6"/>
      <c r="C53" s="35">
        <f>SUM(C54:C56)</f>
        <v>0</v>
      </c>
      <c r="D53" s="35">
        <f>SUM(D54:D56)</f>
        <v>17647700.920000002</v>
      </c>
      <c r="E53" s="35">
        <f t="shared" si="0"/>
        <v>17647700.920000002</v>
      </c>
      <c r="F53" s="35">
        <f>SUM(F54:F56)</f>
        <v>15720957.98</v>
      </c>
      <c r="G53" s="35">
        <f>SUM(G54:G56)</f>
        <v>15720957.98</v>
      </c>
      <c r="H53" s="35">
        <f t="shared" si="1"/>
        <v>1926742.9400000013</v>
      </c>
    </row>
    <row r="54" spans="1:8" x14ac:dyDescent="0.2">
      <c r="A54" s="28">
        <v>6100</v>
      </c>
      <c r="B54" s="10" t="s">
        <v>106</v>
      </c>
      <c r="C54" s="12">
        <v>0</v>
      </c>
      <c r="D54" s="12">
        <v>17647700.920000002</v>
      </c>
      <c r="E54" s="12">
        <f t="shared" si="0"/>
        <v>17647700.920000002</v>
      </c>
      <c r="F54" s="12">
        <v>15720957.98</v>
      </c>
      <c r="G54" s="12">
        <v>15720957.98</v>
      </c>
      <c r="H54" s="12">
        <f t="shared" si="1"/>
        <v>1926742.9400000013</v>
      </c>
    </row>
    <row r="55" spans="1:8" x14ac:dyDescent="0.2">
      <c r="A55" s="28">
        <v>6200</v>
      </c>
      <c r="B55" s="10" t="s">
        <v>107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108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65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109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110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111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112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113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114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115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66</v>
      </c>
      <c r="B65" s="6"/>
      <c r="C65" s="35">
        <f>SUM(C66:C68)</f>
        <v>1391807.76</v>
      </c>
      <c r="D65" s="35">
        <f>SUM(D66:D68)</f>
        <v>5528790.0599999996</v>
      </c>
      <c r="E65" s="35">
        <f t="shared" si="0"/>
        <v>6920597.8199999994</v>
      </c>
      <c r="F65" s="35">
        <f>SUM(F66:F68)</f>
        <v>1064145.3999999999</v>
      </c>
      <c r="G65" s="35">
        <f>SUM(G66:G68)</f>
        <v>1064145.3999999999</v>
      </c>
      <c r="H65" s="35">
        <f t="shared" si="1"/>
        <v>5856452.4199999999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1391807.76</v>
      </c>
      <c r="D68" s="12">
        <v>5528790.0599999996</v>
      </c>
      <c r="E68" s="12">
        <f t="shared" si="0"/>
        <v>6920597.8199999994</v>
      </c>
      <c r="F68" s="12">
        <v>1064145.3999999999</v>
      </c>
      <c r="G68" s="12">
        <v>1064145.3999999999</v>
      </c>
      <c r="H68" s="12">
        <f t="shared" si="1"/>
        <v>5856452.4199999999</v>
      </c>
    </row>
    <row r="69" spans="1:8" x14ac:dyDescent="0.2">
      <c r="A69" s="29" t="s">
        <v>67</v>
      </c>
      <c r="B69" s="6"/>
      <c r="C69" s="35">
        <f>SUM(C70:C76)</f>
        <v>4054755.59</v>
      </c>
      <c r="D69" s="35">
        <f>SUM(D70:D76)</f>
        <v>33995.660000000003</v>
      </c>
      <c r="E69" s="35">
        <f t="shared" si="0"/>
        <v>4088751.25</v>
      </c>
      <c r="F69" s="35">
        <f>SUM(F70:F76)</f>
        <v>3463751.25</v>
      </c>
      <c r="G69" s="35">
        <f>SUM(G70:G76)</f>
        <v>3463751.25</v>
      </c>
      <c r="H69" s="35">
        <f t="shared" si="1"/>
        <v>625000</v>
      </c>
    </row>
    <row r="70" spans="1:8" x14ac:dyDescent="0.2">
      <c r="A70" s="28">
        <v>9100</v>
      </c>
      <c r="B70" s="10" t="s">
        <v>116</v>
      </c>
      <c r="C70" s="12">
        <v>4000000</v>
      </c>
      <c r="D70" s="12">
        <v>0</v>
      </c>
      <c r="E70" s="12">
        <f t="shared" ref="E70:E76" si="2">C70+D70</f>
        <v>4000000</v>
      </c>
      <c r="F70" s="12">
        <v>3375000</v>
      </c>
      <c r="G70" s="12">
        <v>3375000</v>
      </c>
      <c r="H70" s="12">
        <f t="shared" ref="H70:H76" si="3">E70-F70</f>
        <v>625000</v>
      </c>
    </row>
    <row r="71" spans="1:8" x14ac:dyDescent="0.2">
      <c r="A71" s="28">
        <v>9200</v>
      </c>
      <c r="B71" s="10" t="s">
        <v>117</v>
      </c>
      <c r="C71" s="12">
        <v>54755.59</v>
      </c>
      <c r="D71" s="12">
        <v>33995.660000000003</v>
      </c>
      <c r="E71" s="12">
        <f t="shared" si="2"/>
        <v>88751.25</v>
      </c>
      <c r="F71" s="12">
        <v>88751.25</v>
      </c>
      <c r="G71" s="12">
        <v>88751.25</v>
      </c>
      <c r="H71" s="12">
        <f t="shared" si="3"/>
        <v>0</v>
      </c>
    </row>
    <row r="72" spans="1:8" x14ac:dyDescent="0.2">
      <c r="A72" s="28">
        <v>9300</v>
      </c>
      <c r="B72" s="10" t="s">
        <v>118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119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120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121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122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51</v>
      </c>
      <c r="C77" s="37">
        <f t="shared" ref="C77:H77" si="4">SUM(C5+C13+C23+C33+C43+C53+C57+C65+C69)</f>
        <v>101382600.00000001</v>
      </c>
      <c r="D77" s="37">
        <f t="shared" si="4"/>
        <v>33650890.689999998</v>
      </c>
      <c r="E77" s="37">
        <f t="shared" si="4"/>
        <v>135033490.69</v>
      </c>
      <c r="F77" s="37">
        <f t="shared" si="4"/>
        <v>65202836.410000004</v>
      </c>
      <c r="G77" s="37">
        <f t="shared" si="4"/>
        <v>65202836.410000004</v>
      </c>
      <c r="H77" s="37">
        <f t="shared" si="4"/>
        <v>69830654.280000016</v>
      </c>
    </row>
    <row r="79" spans="1:8" x14ac:dyDescent="0.2">
      <c r="A79" s="1" t="s">
        <v>127</v>
      </c>
    </row>
    <row r="84" spans="2:5" x14ac:dyDescent="0.2">
      <c r="B84" s="41" t="s">
        <v>134</v>
      </c>
      <c r="C84" s="42" t="s">
        <v>135</v>
      </c>
      <c r="D84" s="42"/>
      <c r="E84" s="42"/>
    </row>
    <row r="85" spans="2:5" x14ac:dyDescent="0.2">
      <c r="B85" s="41" t="s">
        <v>136</v>
      </c>
      <c r="C85" s="42" t="s">
        <v>137</v>
      </c>
      <c r="D85" s="42"/>
      <c r="E85" s="42"/>
    </row>
    <row r="86" spans="2:5" x14ac:dyDescent="0.2">
      <c r="B86" s="41" t="s">
        <v>138</v>
      </c>
      <c r="C86" s="42" t="s">
        <v>139</v>
      </c>
      <c r="D86" s="42"/>
      <c r="E86" s="42"/>
    </row>
  </sheetData>
  <sheetProtection formatCells="0" formatColumns="0" formatRows="0" autoFilter="0"/>
  <mergeCells count="7">
    <mergeCell ref="C85:E85"/>
    <mergeCell ref="C86:E86"/>
    <mergeCell ref="A1:H1"/>
    <mergeCell ref="C2:G2"/>
    <mergeCell ref="H2:H3"/>
    <mergeCell ref="A2:B4"/>
    <mergeCell ref="C84:E8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B5" sqref="B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3" t="s">
        <v>131</v>
      </c>
      <c r="B1" s="44"/>
      <c r="C1" s="44"/>
      <c r="D1" s="44"/>
      <c r="E1" s="44"/>
      <c r="F1" s="44"/>
      <c r="G1" s="44"/>
      <c r="H1" s="45"/>
    </row>
    <row r="2" spans="1:8" x14ac:dyDescent="0.2">
      <c r="A2" s="48" t="s">
        <v>52</v>
      </c>
      <c r="B2" s="49"/>
      <c r="C2" s="43" t="s">
        <v>58</v>
      </c>
      <c r="D2" s="44"/>
      <c r="E2" s="44"/>
      <c r="F2" s="44"/>
      <c r="G2" s="45"/>
      <c r="H2" s="46" t="s">
        <v>57</v>
      </c>
    </row>
    <row r="3" spans="1:8" ht="24.95" customHeight="1" x14ac:dyDescent="0.2">
      <c r="A3" s="50"/>
      <c r="B3" s="51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7"/>
    </row>
    <row r="4" spans="1:8" x14ac:dyDescent="0.2">
      <c r="A4" s="52"/>
      <c r="B4" s="53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5"/>
      <c r="B5" s="13" t="s">
        <v>0</v>
      </c>
      <c r="C5" s="38">
        <v>95819004.109999999</v>
      </c>
      <c r="D5" s="38">
        <v>8419393.5800000001</v>
      </c>
      <c r="E5" s="38">
        <f>C5+D5</f>
        <v>104238397.69</v>
      </c>
      <c r="F5" s="38">
        <v>42972738.030000001</v>
      </c>
      <c r="G5" s="38">
        <v>42972738.030000001</v>
      </c>
      <c r="H5" s="38">
        <f>E5-F5</f>
        <v>61265659.659999996</v>
      </c>
    </row>
    <row r="6" spans="1:8" x14ac:dyDescent="0.2">
      <c r="A6" s="5"/>
      <c r="B6" s="13" t="s">
        <v>1</v>
      </c>
      <c r="C6" s="38">
        <v>1563595.89</v>
      </c>
      <c r="D6" s="38">
        <v>25231497.109999999</v>
      </c>
      <c r="E6" s="38">
        <f>C6+D6</f>
        <v>26795093</v>
      </c>
      <c r="F6" s="38">
        <v>18855098.379999999</v>
      </c>
      <c r="G6" s="38">
        <v>18855098.379999999</v>
      </c>
      <c r="H6" s="38">
        <f>E6-F6</f>
        <v>7939994.620000001</v>
      </c>
    </row>
    <row r="7" spans="1:8" x14ac:dyDescent="0.2">
      <c r="A7" s="5"/>
      <c r="B7" s="13" t="s">
        <v>2</v>
      </c>
      <c r="C7" s="38">
        <v>4000000</v>
      </c>
      <c r="D7" s="38">
        <v>0</v>
      </c>
      <c r="E7" s="38">
        <f>C7+D7</f>
        <v>4000000</v>
      </c>
      <c r="F7" s="38">
        <v>3375000</v>
      </c>
      <c r="G7" s="38">
        <v>3375000</v>
      </c>
      <c r="H7" s="38">
        <f>E7-F7</f>
        <v>625000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51</v>
      </c>
      <c r="C10" s="37">
        <f t="shared" ref="C10:H10" si="0">SUM(C5+C6+C7+C8+C9)</f>
        <v>101382600</v>
      </c>
      <c r="D10" s="37">
        <f t="shared" si="0"/>
        <v>33650890.689999998</v>
      </c>
      <c r="E10" s="37">
        <f t="shared" si="0"/>
        <v>135033490.69</v>
      </c>
      <c r="F10" s="37">
        <f t="shared" si="0"/>
        <v>65202836.409999996</v>
      </c>
      <c r="G10" s="37">
        <f t="shared" si="0"/>
        <v>65202836.409999996</v>
      </c>
      <c r="H10" s="37">
        <f t="shared" si="0"/>
        <v>69830654.280000001</v>
      </c>
    </row>
    <row r="12" spans="1:8" x14ac:dyDescent="0.2">
      <c r="A12" s="1" t="s">
        <v>127</v>
      </c>
    </row>
    <row r="16" spans="1:8" x14ac:dyDescent="0.2">
      <c r="B16" s="41" t="s">
        <v>134</v>
      </c>
      <c r="C16" s="42" t="s">
        <v>135</v>
      </c>
      <c r="D16" s="42"/>
      <c r="E16" s="42"/>
    </row>
    <row r="17" spans="2:5" x14ac:dyDescent="0.2">
      <c r="B17" s="41" t="s">
        <v>136</v>
      </c>
      <c r="C17" s="42" t="s">
        <v>137</v>
      </c>
      <c r="D17" s="42"/>
      <c r="E17" s="42"/>
    </row>
    <row r="18" spans="2:5" x14ac:dyDescent="0.2">
      <c r="B18" s="41" t="s">
        <v>138</v>
      </c>
      <c r="C18" s="42" t="s">
        <v>139</v>
      </c>
      <c r="D18" s="42"/>
      <c r="E18" s="42"/>
    </row>
  </sheetData>
  <sheetProtection formatCells="0" formatColumns="0" formatRows="0" autoFilter="0"/>
  <mergeCells count="7">
    <mergeCell ref="C17:E17"/>
    <mergeCell ref="C18:E18"/>
    <mergeCell ref="A1:H1"/>
    <mergeCell ref="C2:G2"/>
    <mergeCell ref="H2:H3"/>
    <mergeCell ref="A2:B4"/>
    <mergeCell ref="C16:E16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tabSelected="1" workbookViewId="0">
      <selection activeCell="B6" sqref="B6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3" t="s">
        <v>132</v>
      </c>
      <c r="B1" s="44"/>
      <c r="C1" s="44"/>
      <c r="D1" s="44"/>
      <c r="E1" s="44"/>
      <c r="F1" s="44"/>
      <c r="G1" s="44"/>
      <c r="H1" s="45"/>
    </row>
    <row r="2" spans="1:8" x14ac:dyDescent="0.2">
      <c r="A2" s="48" t="s">
        <v>52</v>
      </c>
      <c r="B2" s="49"/>
      <c r="C2" s="43" t="s">
        <v>58</v>
      </c>
      <c r="D2" s="44"/>
      <c r="E2" s="44"/>
      <c r="F2" s="44"/>
      <c r="G2" s="45"/>
      <c r="H2" s="46" t="s">
        <v>57</v>
      </c>
    </row>
    <row r="3" spans="1:8" ht="24.95" customHeight="1" x14ac:dyDescent="0.2">
      <c r="A3" s="50"/>
      <c r="B3" s="51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7"/>
    </row>
    <row r="4" spans="1:8" x14ac:dyDescent="0.2">
      <c r="A4" s="52"/>
      <c r="B4" s="53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140</v>
      </c>
      <c r="C6" s="12">
        <v>12912759.609999999</v>
      </c>
      <c r="D6" s="12">
        <v>8209601.4500000002</v>
      </c>
      <c r="E6" s="12">
        <f>C6+D6</f>
        <v>21122361.059999999</v>
      </c>
      <c r="F6" s="12">
        <v>14173350.32</v>
      </c>
      <c r="G6" s="12">
        <v>14173350.32</v>
      </c>
      <c r="H6" s="12">
        <f>E6-F6</f>
        <v>6949010.7399999984</v>
      </c>
    </row>
    <row r="7" spans="1:8" x14ac:dyDescent="0.2">
      <c r="A7" s="4"/>
      <c r="B7" s="15" t="s">
        <v>141</v>
      </c>
      <c r="C7" s="12">
        <v>3763055.08</v>
      </c>
      <c r="D7" s="12">
        <v>110632.43</v>
      </c>
      <c r="E7" s="12">
        <f t="shared" ref="E7:E26" si="0">C7+D7</f>
        <v>3873687.5100000002</v>
      </c>
      <c r="F7" s="12">
        <v>1752648.02</v>
      </c>
      <c r="G7" s="12">
        <v>1752648.02</v>
      </c>
      <c r="H7" s="12">
        <f t="shared" ref="H7:H26" si="1">E7-F7</f>
        <v>2121039.4900000002</v>
      </c>
    </row>
    <row r="8" spans="1:8" x14ac:dyDescent="0.2">
      <c r="A8" s="4"/>
      <c r="B8" s="15" t="s">
        <v>142</v>
      </c>
      <c r="C8" s="12">
        <v>1601187.47</v>
      </c>
      <c r="D8" s="12">
        <v>17664.080000000002</v>
      </c>
      <c r="E8" s="12">
        <f t="shared" si="0"/>
        <v>1618851.55</v>
      </c>
      <c r="F8" s="12">
        <v>676925.88</v>
      </c>
      <c r="G8" s="12">
        <v>676925.88</v>
      </c>
      <c r="H8" s="12">
        <f t="shared" si="1"/>
        <v>941925.67</v>
      </c>
    </row>
    <row r="9" spans="1:8" x14ac:dyDescent="0.2">
      <c r="A9" s="4"/>
      <c r="B9" s="15" t="s">
        <v>143</v>
      </c>
      <c r="C9" s="12">
        <v>1789398.89</v>
      </c>
      <c r="D9" s="12">
        <v>0</v>
      </c>
      <c r="E9" s="12">
        <f t="shared" si="0"/>
        <v>1789398.89</v>
      </c>
      <c r="F9" s="12">
        <v>761704.19</v>
      </c>
      <c r="G9" s="12">
        <v>761704.19</v>
      </c>
      <c r="H9" s="12">
        <f t="shared" si="1"/>
        <v>1027694.7</v>
      </c>
    </row>
    <row r="10" spans="1:8" x14ac:dyDescent="0.2">
      <c r="A10" s="4"/>
      <c r="B10" s="15" t="s">
        <v>144</v>
      </c>
      <c r="C10" s="12">
        <v>1567470.18</v>
      </c>
      <c r="D10" s="12">
        <v>0</v>
      </c>
      <c r="E10" s="12">
        <f t="shared" si="0"/>
        <v>1567470.18</v>
      </c>
      <c r="F10" s="12">
        <v>531279.1</v>
      </c>
      <c r="G10" s="12">
        <v>531279.1</v>
      </c>
      <c r="H10" s="12">
        <f t="shared" si="1"/>
        <v>1036191.08</v>
      </c>
    </row>
    <row r="11" spans="1:8" x14ac:dyDescent="0.2">
      <c r="A11" s="4"/>
      <c r="B11" s="15" t="s">
        <v>145</v>
      </c>
      <c r="C11" s="12">
        <v>833997.97</v>
      </c>
      <c r="D11" s="12">
        <v>0</v>
      </c>
      <c r="E11" s="12">
        <f t="shared" si="0"/>
        <v>833997.97</v>
      </c>
      <c r="F11" s="12">
        <v>199034.18</v>
      </c>
      <c r="G11" s="12">
        <v>199034.18</v>
      </c>
      <c r="H11" s="12">
        <f t="shared" si="1"/>
        <v>634963.79</v>
      </c>
    </row>
    <row r="12" spans="1:8" x14ac:dyDescent="0.2">
      <c r="A12" s="4"/>
      <c r="B12" s="15" t="s">
        <v>146</v>
      </c>
      <c r="C12" s="12">
        <v>3999067.87</v>
      </c>
      <c r="D12" s="12">
        <v>598878.34</v>
      </c>
      <c r="E12" s="12">
        <f t="shared" si="0"/>
        <v>4597946.21</v>
      </c>
      <c r="F12" s="12">
        <v>2306285.46</v>
      </c>
      <c r="G12" s="12">
        <v>2306285.46</v>
      </c>
      <c r="H12" s="12">
        <f t="shared" si="1"/>
        <v>2291660.75</v>
      </c>
    </row>
    <row r="13" spans="1:8" x14ac:dyDescent="0.2">
      <c r="A13" s="4"/>
      <c r="B13" s="15" t="s">
        <v>147</v>
      </c>
      <c r="C13" s="12">
        <v>1537665.22</v>
      </c>
      <c r="D13" s="12">
        <v>0</v>
      </c>
      <c r="E13" s="12">
        <f t="shared" si="0"/>
        <v>1537665.22</v>
      </c>
      <c r="F13" s="12">
        <v>706599.77</v>
      </c>
      <c r="G13" s="12">
        <v>706599.77</v>
      </c>
      <c r="H13" s="12">
        <f t="shared" si="1"/>
        <v>831065.45</v>
      </c>
    </row>
    <row r="14" spans="1:8" x14ac:dyDescent="0.2">
      <c r="A14" s="4"/>
      <c r="B14" s="15" t="s">
        <v>148</v>
      </c>
      <c r="C14" s="12">
        <v>1830270.39</v>
      </c>
      <c r="D14" s="12">
        <v>0</v>
      </c>
      <c r="E14" s="12">
        <f t="shared" si="0"/>
        <v>1830270.39</v>
      </c>
      <c r="F14" s="12">
        <v>780572.39</v>
      </c>
      <c r="G14" s="12">
        <v>780572.39</v>
      </c>
      <c r="H14" s="12">
        <f t="shared" si="1"/>
        <v>1049698</v>
      </c>
    </row>
    <row r="15" spans="1:8" x14ac:dyDescent="0.2">
      <c r="A15" s="4"/>
      <c r="B15" s="15" t="s">
        <v>149</v>
      </c>
      <c r="C15" s="12">
        <v>1150165.48</v>
      </c>
      <c r="D15" s="12">
        <v>3244583.88</v>
      </c>
      <c r="E15" s="12">
        <f t="shared" si="0"/>
        <v>4394749.3599999994</v>
      </c>
      <c r="F15" s="12">
        <v>3450961.49</v>
      </c>
      <c r="G15" s="12">
        <v>3450961.49</v>
      </c>
      <c r="H15" s="12">
        <f t="shared" si="1"/>
        <v>943787.86999999918</v>
      </c>
    </row>
    <row r="16" spans="1:8" x14ac:dyDescent="0.2">
      <c r="A16" s="4"/>
      <c r="B16" s="15" t="s">
        <v>150</v>
      </c>
      <c r="C16" s="12">
        <v>2388109.06</v>
      </c>
      <c r="D16" s="12">
        <v>728314</v>
      </c>
      <c r="E16" s="12">
        <f t="shared" si="0"/>
        <v>3116423.06</v>
      </c>
      <c r="F16" s="12">
        <v>1083351.3999999999</v>
      </c>
      <c r="G16" s="12">
        <v>1083351.3999999999</v>
      </c>
      <c r="H16" s="12">
        <f t="shared" si="1"/>
        <v>2033071.6600000001</v>
      </c>
    </row>
    <row r="17" spans="1:8" x14ac:dyDescent="0.2">
      <c r="A17" s="4"/>
      <c r="B17" s="15" t="s">
        <v>151</v>
      </c>
      <c r="C17" s="12">
        <v>34872343.520000003</v>
      </c>
      <c r="D17" s="12">
        <v>18406702.050000001</v>
      </c>
      <c r="E17" s="12">
        <f t="shared" si="0"/>
        <v>53279045.570000008</v>
      </c>
      <c r="F17" s="12">
        <v>23685449.09</v>
      </c>
      <c r="G17" s="12">
        <v>23685449.09</v>
      </c>
      <c r="H17" s="12">
        <f t="shared" si="1"/>
        <v>29593596.480000008</v>
      </c>
    </row>
    <row r="18" spans="1:8" x14ac:dyDescent="0.2">
      <c r="A18" s="4"/>
      <c r="B18" s="15" t="s">
        <v>152</v>
      </c>
      <c r="C18" s="12">
        <v>829785.85</v>
      </c>
      <c r="D18" s="12">
        <v>0</v>
      </c>
      <c r="E18" s="12">
        <f t="shared" si="0"/>
        <v>829785.85</v>
      </c>
      <c r="F18" s="12">
        <v>167025.4</v>
      </c>
      <c r="G18" s="12">
        <v>167025.4</v>
      </c>
      <c r="H18" s="12">
        <f t="shared" si="1"/>
        <v>662760.44999999995</v>
      </c>
    </row>
    <row r="19" spans="1:8" x14ac:dyDescent="0.2">
      <c r="A19" s="4"/>
      <c r="B19" s="15" t="s">
        <v>153</v>
      </c>
      <c r="C19" s="12">
        <v>484455.3</v>
      </c>
      <c r="D19" s="12">
        <v>0</v>
      </c>
      <c r="E19" s="12">
        <f t="shared" si="0"/>
        <v>484455.3</v>
      </c>
      <c r="F19" s="12">
        <v>184000.36</v>
      </c>
      <c r="G19" s="12">
        <v>184000.36</v>
      </c>
      <c r="H19" s="12">
        <f t="shared" si="1"/>
        <v>300454.94</v>
      </c>
    </row>
    <row r="20" spans="1:8" x14ac:dyDescent="0.2">
      <c r="A20" s="4"/>
      <c r="B20" s="15" t="s">
        <v>154</v>
      </c>
      <c r="C20" s="12">
        <v>7439618.7699999996</v>
      </c>
      <c r="D20" s="12">
        <v>25769</v>
      </c>
      <c r="E20" s="12">
        <f t="shared" si="0"/>
        <v>7465387.7699999996</v>
      </c>
      <c r="F20" s="12">
        <v>3086545.79</v>
      </c>
      <c r="G20" s="12">
        <v>3086545.79</v>
      </c>
      <c r="H20" s="12">
        <f t="shared" si="1"/>
        <v>4378841.9799999995</v>
      </c>
    </row>
    <row r="21" spans="1:8" x14ac:dyDescent="0.2">
      <c r="A21" s="4"/>
      <c r="B21" s="15" t="s">
        <v>155</v>
      </c>
      <c r="C21" s="12">
        <v>2147097.17</v>
      </c>
      <c r="D21" s="12">
        <v>0</v>
      </c>
      <c r="E21" s="12">
        <f t="shared" si="0"/>
        <v>2147097.17</v>
      </c>
      <c r="F21" s="12">
        <v>789013</v>
      </c>
      <c r="G21" s="12">
        <v>789013</v>
      </c>
      <c r="H21" s="12">
        <f t="shared" si="1"/>
        <v>1358084.17</v>
      </c>
    </row>
    <row r="22" spans="1:8" x14ac:dyDescent="0.2">
      <c r="A22" s="4"/>
      <c r="B22" s="15" t="s">
        <v>156</v>
      </c>
      <c r="C22" s="12">
        <v>1362452.23</v>
      </c>
      <c r="D22" s="12">
        <v>0</v>
      </c>
      <c r="E22" s="12">
        <f t="shared" si="0"/>
        <v>1362452.23</v>
      </c>
      <c r="F22" s="12">
        <v>685363.19999999995</v>
      </c>
      <c r="G22" s="12">
        <v>685363.19999999995</v>
      </c>
      <c r="H22" s="12">
        <f t="shared" si="1"/>
        <v>677089.03</v>
      </c>
    </row>
    <row r="23" spans="1:8" x14ac:dyDescent="0.2">
      <c r="A23" s="4"/>
      <c r="B23" s="15" t="s">
        <v>157</v>
      </c>
      <c r="C23" s="12">
        <v>5577186.5999999996</v>
      </c>
      <c r="D23" s="12">
        <v>718456.46</v>
      </c>
      <c r="E23" s="12">
        <f t="shared" si="0"/>
        <v>6295643.0599999996</v>
      </c>
      <c r="F23" s="12">
        <v>3470646.2</v>
      </c>
      <c r="G23" s="12">
        <v>3470646.2</v>
      </c>
      <c r="H23" s="12">
        <f t="shared" si="1"/>
        <v>2824996.8599999994</v>
      </c>
    </row>
    <row r="24" spans="1:8" x14ac:dyDescent="0.2">
      <c r="A24" s="4"/>
      <c r="B24" s="15" t="s">
        <v>158</v>
      </c>
      <c r="C24" s="12">
        <v>14225603.789999999</v>
      </c>
      <c r="D24" s="12">
        <v>1018989</v>
      </c>
      <c r="E24" s="12">
        <f t="shared" si="0"/>
        <v>15244592.789999999</v>
      </c>
      <c r="F24" s="12">
        <v>5969043.2199999997</v>
      </c>
      <c r="G24" s="12">
        <v>5969043.2199999997</v>
      </c>
      <c r="H24" s="12">
        <f t="shared" si="1"/>
        <v>9275549.5700000003</v>
      </c>
    </row>
    <row r="25" spans="1:8" x14ac:dyDescent="0.2">
      <c r="A25" s="4"/>
      <c r="B25" s="15" t="s">
        <v>159</v>
      </c>
      <c r="C25" s="12">
        <v>1011333.39</v>
      </c>
      <c r="D25" s="12">
        <v>371300</v>
      </c>
      <c r="E25" s="12">
        <f t="shared" si="0"/>
        <v>1382633.3900000001</v>
      </c>
      <c r="F25" s="12">
        <v>740285.83</v>
      </c>
      <c r="G25" s="12">
        <v>740285.83</v>
      </c>
      <c r="H25" s="12">
        <f t="shared" si="1"/>
        <v>642347.56000000017</v>
      </c>
    </row>
    <row r="26" spans="1:8" x14ac:dyDescent="0.2">
      <c r="A26" s="4"/>
      <c r="B26" s="15" t="s">
        <v>160</v>
      </c>
      <c r="C26" s="12">
        <v>59576.160000000003</v>
      </c>
      <c r="D26" s="12">
        <v>200000</v>
      </c>
      <c r="E26" s="12">
        <f t="shared" si="0"/>
        <v>259576.16</v>
      </c>
      <c r="F26" s="12">
        <v>2752.12</v>
      </c>
      <c r="G26" s="12">
        <v>2752.12</v>
      </c>
      <c r="H26" s="12">
        <f t="shared" si="1"/>
        <v>256824.04</v>
      </c>
    </row>
    <row r="27" spans="1:8" x14ac:dyDescent="0.2">
      <c r="A27" s="4"/>
      <c r="B27" s="15"/>
      <c r="C27" s="12"/>
      <c r="D27" s="12"/>
      <c r="E27" s="12"/>
      <c r="F27" s="12"/>
      <c r="G27" s="12"/>
      <c r="H27" s="12"/>
    </row>
    <row r="28" spans="1:8" x14ac:dyDescent="0.2">
      <c r="A28" s="17"/>
      <c r="B28" s="31" t="s">
        <v>51</v>
      </c>
      <c r="C28" s="40">
        <f t="shared" ref="C28:H28" si="2">SUM(C6:C27)</f>
        <v>101382599.99999999</v>
      </c>
      <c r="D28" s="40">
        <f t="shared" si="2"/>
        <v>33650890.689999998</v>
      </c>
      <c r="E28" s="40">
        <f t="shared" si="2"/>
        <v>135033490.68999997</v>
      </c>
      <c r="F28" s="40">
        <f t="shared" si="2"/>
        <v>65202836.410000004</v>
      </c>
      <c r="G28" s="40">
        <f t="shared" si="2"/>
        <v>65202836.410000004</v>
      </c>
      <c r="H28" s="40">
        <f t="shared" si="2"/>
        <v>69830654.280000016</v>
      </c>
    </row>
    <row r="31" spans="1:8" x14ac:dyDescent="0.2">
      <c r="A31" s="43" t="s">
        <v>126</v>
      </c>
      <c r="B31" s="44"/>
      <c r="C31" s="44"/>
      <c r="D31" s="44"/>
      <c r="E31" s="44"/>
      <c r="F31" s="44"/>
      <c r="G31" s="44"/>
      <c r="H31" s="45"/>
    </row>
    <row r="32" spans="1:8" x14ac:dyDescent="0.2">
      <c r="A32" s="48" t="s">
        <v>52</v>
      </c>
      <c r="B32" s="49"/>
      <c r="C32" s="43" t="s">
        <v>58</v>
      </c>
      <c r="D32" s="44"/>
      <c r="E32" s="44"/>
      <c r="F32" s="44"/>
      <c r="G32" s="45"/>
      <c r="H32" s="46" t="s">
        <v>57</v>
      </c>
    </row>
    <row r="33" spans="1:8" ht="22.5" x14ac:dyDescent="0.2">
      <c r="A33" s="50"/>
      <c r="B33" s="51"/>
      <c r="C33" s="8" t="s">
        <v>53</v>
      </c>
      <c r="D33" s="8" t="s">
        <v>123</v>
      </c>
      <c r="E33" s="8" t="s">
        <v>54</v>
      </c>
      <c r="F33" s="8" t="s">
        <v>55</v>
      </c>
      <c r="G33" s="8" t="s">
        <v>56</v>
      </c>
      <c r="H33" s="47"/>
    </row>
    <row r="34" spans="1:8" x14ac:dyDescent="0.2">
      <c r="A34" s="52"/>
      <c r="B34" s="53"/>
      <c r="C34" s="9">
        <v>1</v>
      </c>
      <c r="D34" s="9">
        <v>2</v>
      </c>
      <c r="E34" s="9" t="s">
        <v>124</v>
      </c>
      <c r="F34" s="9">
        <v>4</v>
      </c>
      <c r="G34" s="9">
        <v>5</v>
      </c>
      <c r="H34" s="9" t="s">
        <v>125</v>
      </c>
    </row>
    <row r="35" spans="1:8" x14ac:dyDescent="0.2">
      <c r="A35" s="4"/>
      <c r="B35" s="2" t="s">
        <v>8</v>
      </c>
      <c r="C35" s="12">
        <v>0</v>
      </c>
      <c r="D35" s="12">
        <v>0</v>
      </c>
      <c r="E35" s="12">
        <f>C35+D35</f>
        <v>0</v>
      </c>
      <c r="F35" s="12">
        <v>0</v>
      </c>
      <c r="G35" s="12">
        <v>0</v>
      </c>
      <c r="H35" s="12">
        <f>E35-F35</f>
        <v>0</v>
      </c>
    </row>
    <row r="36" spans="1:8" ht="11.25" customHeight="1" x14ac:dyDescent="0.2">
      <c r="A36" s="4"/>
      <c r="B36" s="2" t="s">
        <v>9</v>
      </c>
      <c r="C36" s="12">
        <v>0</v>
      </c>
      <c r="D36" s="12">
        <v>0</v>
      </c>
      <c r="E36" s="12">
        <f t="shared" ref="E36:E38" si="3">C36+D36</f>
        <v>0</v>
      </c>
      <c r="F36" s="12">
        <v>0</v>
      </c>
      <c r="G36" s="12">
        <v>0</v>
      </c>
      <c r="H36" s="12">
        <f t="shared" ref="H36:H38" si="4">E36-F36</f>
        <v>0</v>
      </c>
    </row>
    <row r="37" spans="1:8" x14ac:dyDescent="0.2">
      <c r="A37" s="4"/>
      <c r="B37" s="2" t="s">
        <v>10</v>
      </c>
      <c r="C37" s="12">
        <v>0</v>
      </c>
      <c r="D37" s="12">
        <v>0</v>
      </c>
      <c r="E37" s="12">
        <f t="shared" si="3"/>
        <v>0</v>
      </c>
      <c r="F37" s="12">
        <v>0</v>
      </c>
      <c r="G37" s="12">
        <v>0</v>
      </c>
      <c r="H37" s="12">
        <f t="shared" si="4"/>
        <v>0</v>
      </c>
    </row>
    <row r="38" spans="1:8" x14ac:dyDescent="0.2">
      <c r="A38" s="4"/>
      <c r="B38" s="2" t="s">
        <v>128</v>
      </c>
      <c r="C38" s="12">
        <v>0</v>
      </c>
      <c r="D38" s="12">
        <v>0</v>
      </c>
      <c r="E38" s="12">
        <f t="shared" si="3"/>
        <v>0</v>
      </c>
      <c r="F38" s="12">
        <v>0</v>
      </c>
      <c r="G38" s="12">
        <v>0</v>
      </c>
      <c r="H38" s="12">
        <f t="shared" si="4"/>
        <v>0</v>
      </c>
    </row>
    <row r="39" spans="1:8" x14ac:dyDescent="0.2">
      <c r="A39" s="17"/>
      <c r="B39" s="31" t="s">
        <v>51</v>
      </c>
      <c r="C39" s="40">
        <f t="shared" ref="C39:H39" si="5">SUM(C35:C38)</f>
        <v>0</v>
      </c>
      <c r="D39" s="40">
        <f t="shared" si="5"/>
        <v>0</v>
      </c>
      <c r="E39" s="40">
        <f t="shared" si="5"/>
        <v>0</v>
      </c>
      <c r="F39" s="40">
        <f t="shared" si="5"/>
        <v>0</v>
      </c>
      <c r="G39" s="40">
        <f t="shared" si="5"/>
        <v>0</v>
      </c>
      <c r="H39" s="40">
        <f t="shared" si="5"/>
        <v>0</v>
      </c>
    </row>
    <row r="42" spans="1:8" x14ac:dyDescent="0.2">
      <c r="A42" s="43" t="s">
        <v>161</v>
      </c>
      <c r="B42" s="44"/>
      <c r="C42" s="44"/>
      <c r="D42" s="44"/>
      <c r="E42" s="44"/>
      <c r="F42" s="44"/>
      <c r="G42" s="44"/>
      <c r="H42" s="45"/>
    </row>
    <row r="43" spans="1:8" x14ac:dyDescent="0.2">
      <c r="A43" s="48" t="s">
        <v>52</v>
      </c>
      <c r="B43" s="49"/>
      <c r="C43" s="43" t="s">
        <v>58</v>
      </c>
      <c r="D43" s="44"/>
      <c r="E43" s="44"/>
      <c r="F43" s="44"/>
      <c r="G43" s="45"/>
      <c r="H43" s="46" t="s">
        <v>57</v>
      </c>
    </row>
    <row r="44" spans="1:8" ht="22.5" x14ac:dyDescent="0.2">
      <c r="A44" s="50"/>
      <c r="B44" s="51"/>
      <c r="C44" s="8" t="s">
        <v>53</v>
      </c>
      <c r="D44" s="8" t="s">
        <v>123</v>
      </c>
      <c r="E44" s="8" t="s">
        <v>54</v>
      </c>
      <c r="F44" s="8" t="s">
        <v>55</v>
      </c>
      <c r="G44" s="8" t="s">
        <v>56</v>
      </c>
      <c r="H44" s="47"/>
    </row>
    <row r="45" spans="1:8" x14ac:dyDescent="0.2">
      <c r="A45" s="52"/>
      <c r="B45" s="53"/>
      <c r="C45" s="9">
        <v>1</v>
      </c>
      <c r="D45" s="9">
        <v>2</v>
      </c>
      <c r="E45" s="9" t="s">
        <v>124</v>
      </c>
      <c r="F45" s="9">
        <v>4</v>
      </c>
      <c r="G45" s="9">
        <v>5</v>
      </c>
      <c r="H45" s="9" t="s">
        <v>125</v>
      </c>
    </row>
    <row r="46" spans="1:8" x14ac:dyDescent="0.2">
      <c r="A46" s="4"/>
      <c r="B46" s="19" t="s">
        <v>12</v>
      </c>
      <c r="C46" s="12">
        <v>0</v>
      </c>
      <c r="D46" s="12">
        <v>0</v>
      </c>
      <c r="E46" s="12">
        <f t="shared" ref="E46:E52" si="6">C46+D46</f>
        <v>0</v>
      </c>
      <c r="F46" s="12">
        <v>0</v>
      </c>
      <c r="G46" s="12">
        <v>0</v>
      </c>
      <c r="H46" s="12">
        <f t="shared" ref="H46:H52" si="7">E46-F46</f>
        <v>0</v>
      </c>
    </row>
    <row r="47" spans="1:8" x14ac:dyDescent="0.2">
      <c r="A47" s="4"/>
      <c r="B47" s="19" t="s">
        <v>11</v>
      </c>
      <c r="C47" s="12">
        <v>0</v>
      </c>
      <c r="D47" s="12">
        <v>0</v>
      </c>
      <c r="E47" s="12">
        <f t="shared" si="6"/>
        <v>0</v>
      </c>
      <c r="F47" s="12">
        <v>0</v>
      </c>
      <c r="G47" s="12">
        <v>0</v>
      </c>
      <c r="H47" s="12">
        <f t="shared" si="7"/>
        <v>0</v>
      </c>
    </row>
    <row r="48" spans="1:8" x14ac:dyDescent="0.2">
      <c r="A48" s="4"/>
      <c r="B48" s="19" t="s">
        <v>13</v>
      </c>
      <c r="C48" s="12">
        <v>0</v>
      </c>
      <c r="D48" s="12">
        <v>0</v>
      </c>
      <c r="E48" s="12">
        <f t="shared" si="6"/>
        <v>0</v>
      </c>
      <c r="F48" s="12">
        <v>0</v>
      </c>
      <c r="G48" s="12">
        <v>0</v>
      </c>
      <c r="H48" s="12">
        <f t="shared" si="7"/>
        <v>0</v>
      </c>
    </row>
    <row r="49" spans="1:8" x14ac:dyDescent="0.2">
      <c r="A49" s="4"/>
      <c r="B49" s="19" t="s">
        <v>25</v>
      </c>
      <c r="C49" s="12">
        <v>0</v>
      </c>
      <c r="D49" s="12">
        <v>0</v>
      </c>
      <c r="E49" s="12">
        <f t="shared" si="6"/>
        <v>0</v>
      </c>
      <c r="F49" s="12">
        <v>0</v>
      </c>
      <c r="G49" s="12">
        <v>0</v>
      </c>
      <c r="H49" s="12">
        <f t="shared" si="7"/>
        <v>0</v>
      </c>
    </row>
    <row r="50" spans="1:8" ht="22.5" x14ac:dyDescent="0.2">
      <c r="A50" s="4"/>
      <c r="B50" s="19" t="s">
        <v>26</v>
      </c>
      <c r="C50" s="12">
        <v>0</v>
      </c>
      <c r="D50" s="12">
        <v>0</v>
      </c>
      <c r="E50" s="12">
        <f t="shared" si="6"/>
        <v>0</v>
      </c>
      <c r="F50" s="12">
        <v>0</v>
      </c>
      <c r="G50" s="12">
        <v>0</v>
      </c>
      <c r="H50" s="12">
        <f t="shared" si="7"/>
        <v>0</v>
      </c>
    </row>
    <row r="51" spans="1:8" x14ac:dyDescent="0.2">
      <c r="A51" s="4"/>
      <c r="B51" s="19" t="s">
        <v>33</v>
      </c>
      <c r="C51" s="12">
        <v>0</v>
      </c>
      <c r="D51" s="12">
        <v>0</v>
      </c>
      <c r="E51" s="12">
        <f t="shared" si="6"/>
        <v>0</v>
      </c>
      <c r="F51" s="12">
        <v>0</v>
      </c>
      <c r="G51" s="12">
        <v>0</v>
      </c>
      <c r="H51" s="12">
        <f t="shared" si="7"/>
        <v>0</v>
      </c>
    </row>
    <row r="52" spans="1:8" x14ac:dyDescent="0.2">
      <c r="A52" s="4"/>
      <c r="B52" s="19" t="s">
        <v>14</v>
      </c>
      <c r="C52" s="12">
        <v>0</v>
      </c>
      <c r="D52" s="12">
        <v>0</v>
      </c>
      <c r="E52" s="12">
        <f t="shared" si="6"/>
        <v>0</v>
      </c>
      <c r="F52" s="12">
        <v>0</v>
      </c>
      <c r="G52" s="12">
        <v>0</v>
      </c>
      <c r="H52" s="12">
        <f t="shared" si="7"/>
        <v>0</v>
      </c>
    </row>
    <row r="53" spans="1:8" x14ac:dyDescent="0.2">
      <c r="A53" s="17"/>
      <c r="B53" s="31" t="s">
        <v>51</v>
      </c>
      <c r="C53" s="40">
        <f t="shared" ref="C53:H53" si="8">SUM(C46:C52)</f>
        <v>0</v>
      </c>
      <c r="D53" s="40">
        <f t="shared" si="8"/>
        <v>0</v>
      </c>
      <c r="E53" s="40">
        <f t="shared" si="8"/>
        <v>0</v>
      </c>
      <c r="F53" s="40">
        <f t="shared" si="8"/>
        <v>0</v>
      </c>
      <c r="G53" s="40">
        <f t="shared" si="8"/>
        <v>0</v>
      </c>
      <c r="H53" s="40">
        <f t="shared" si="8"/>
        <v>0</v>
      </c>
    </row>
    <row r="56" spans="1:8" x14ac:dyDescent="0.2">
      <c r="B56" s="1" t="s">
        <v>127</v>
      </c>
    </row>
    <row r="61" spans="1:8" x14ac:dyDescent="0.2">
      <c r="B61" s="42" t="s">
        <v>134</v>
      </c>
      <c r="C61" s="42"/>
      <c r="D61" s="42" t="s">
        <v>135</v>
      </c>
      <c r="E61" s="42"/>
      <c r="F61" s="42"/>
    </row>
    <row r="62" spans="1:8" x14ac:dyDescent="0.2">
      <c r="B62" s="42" t="s">
        <v>136</v>
      </c>
      <c r="C62" s="42"/>
      <c r="D62" s="42" t="s">
        <v>137</v>
      </c>
      <c r="E62" s="42"/>
      <c r="F62" s="42"/>
    </row>
    <row r="63" spans="1:8" x14ac:dyDescent="0.2">
      <c r="B63" s="42" t="s">
        <v>138</v>
      </c>
      <c r="C63" s="42"/>
      <c r="D63" s="42" t="s">
        <v>139</v>
      </c>
      <c r="E63" s="42"/>
      <c r="F63" s="42"/>
    </row>
  </sheetData>
  <sheetProtection formatCells="0" formatColumns="0" formatRows="0" insertRows="0" deleteRows="0" autoFilter="0"/>
  <mergeCells count="18">
    <mergeCell ref="A32:B34"/>
    <mergeCell ref="C32:G32"/>
    <mergeCell ref="H32:H33"/>
    <mergeCell ref="A42:H42"/>
    <mergeCell ref="A43:B45"/>
    <mergeCell ref="C43:G43"/>
    <mergeCell ref="H43:H44"/>
    <mergeCell ref="A1:H1"/>
    <mergeCell ref="A2:B4"/>
    <mergeCell ref="C2:G2"/>
    <mergeCell ref="H2:H3"/>
    <mergeCell ref="A31:H31"/>
    <mergeCell ref="D61:F61"/>
    <mergeCell ref="D62:F62"/>
    <mergeCell ref="D63:F63"/>
    <mergeCell ref="B63:C63"/>
    <mergeCell ref="B62:C62"/>
    <mergeCell ref="B61:C61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workbookViewId="0">
      <selection activeCell="B12" sqref="B12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3" t="s">
        <v>133</v>
      </c>
      <c r="B1" s="44"/>
      <c r="C1" s="44"/>
      <c r="D1" s="44"/>
      <c r="E1" s="44"/>
      <c r="F1" s="44"/>
      <c r="G1" s="44"/>
      <c r="H1" s="45"/>
    </row>
    <row r="2" spans="1:8" x14ac:dyDescent="0.2">
      <c r="A2" s="48" t="s">
        <v>52</v>
      </c>
      <c r="B2" s="49"/>
      <c r="C2" s="43" t="s">
        <v>58</v>
      </c>
      <c r="D2" s="44"/>
      <c r="E2" s="44"/>
      <c r="F2" s="44"/>
      <c r="G2" s="45"/>
      <c r="H2" s="46" t="s">
        <v>57</v>
      </c>
    </row>
    <row r="3" spans="1:8" ht="24.95" customHeight="1" x14ac:dyDescent="0.2">
      <c r="A3" s="50"/>
      <c r="B3" s="51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7"/>
    </row>
    <row r="4" spans="1:8" x14ac:dyDescent="0.2">
      <c r="A4" s="52"/>
      <c r="B4" s="53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4" t="s">
        <v>15</v>
      </c>
      <c r="B5" s="23"/>
      <c r="C5" s="35">
        <f t="shared" ref="C5:H5" si="0">SUM(C6:C13)</f>
        <v>54190707.640000001</v>
      </c>
      <c r="D5" s="35">
        <f t="shared" si="0"/>
        <v>11023973.720000001</v>
      </c>
      <c r="E5" s="35">
        <f t="shared" si="0"/>
        <v>65214681.359999999</v>
      </c>
      <c r="F5" s="35">
        <f t="shared" si="0"/>
        <v>33045965.220000003</v>
      </c>
      <c r="G5" s="35">
        <f t="shared" si="0"/>
        <v>33045965.220000003</v>
      </c>
      <c r="H5" s="35">
        <f t="shared" si="0"/>
        <v>32168716.140000001</v>
      </c>
    </row>
    <row r="6" spans="1:8" x14ac:dyDescent="0.2">
      <c r="A6" s="22"/>
      <c r="B6" s="25" t="s">
        <v>41</v>
      </c>
      <c r="C6" s="12">
        <v>6931712.7300000004</v>
      </c>
      <c r="D6" s="12">
        <v>180126.93</v>
      </c>
      <c r="E6" s="12">
        <f>C6+D6</f>
        <v>7111839.6600000001</v>
      </c>
      <c r="F6" s="12">
        <v>2960853</v>
      </c>
      <c r="G6" s="12">
        <v>2960853</v>
      </c>
      <c r="H6" s="12">
        <f>E6-F6</f>
        <v>4150986.66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129</v>
      </c>
      <c r="C8" s="12">
        <v>13746757.58</v>
      </c>
      <c r="D8" s="12">
        <v>8157771.0300000003</v>
      </c>
      <c r="E8" s="12">
        <f t="shared" si="1"/>
        <v>21904528.609999999</v>
      </c>
      <c r="F8" s="12">
        <v>14372384.5</v>
      </c>
      <c r="G8" s="12">
        <v>14372384.5</v>
      </c>
      <c r="H8" s="12">
        <f t="shared" si="2"/>
        <v>7532144.1099999994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3999067.87</v>
      </c>
      <c r="D10" s="12">
        <v>598878.34</v>
      </c>
      <c r="E10" s="12">
        <f t="shared" si="1"/>
        <v>4597946.21</v>
      </c>
      <c r="F10" s="12">
        <v>2306285.46</v>
      </c>
      <c r="G10" s="12">
        <v>2306285.46</v>
      </c>
      <c r="H10" s="12">
        <f t="shared" si="2"/>
        <v>2291660.75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10949168.17</v>
      </c>
      <c r="D12" s="12">
        <v>25769</v>
      </c>
      <c r="E12" s="12">
        <f t="shared" si="1"/>
        <v>10974937.17</v>
      </c>
      <c r="F12" s="12">
        <v>4560921.99</v>
      </c>
      <c r="G12" s="12">
        <v>4560921.99</v>
      </c>
      <c r="H12" s="12">
        <f t="shared" si="2"/>
        <v>6414015.1799999997</v>
      </c>
    </row>
    <row r="13" spans="1:8" x14ac:dyDescent="0.2">
      <c r="A13" s="22"/>
      <c r="B13" s="25" t="s">
        <v>18</v>
      </c>
      <c r="C13" s="12">
        <v>18564001.289999999</v>
      </c>
      <c r="D13" s="12">
        <v>2061428.42</v>
      </c>
      <c r="E13" s="12">
        <f t="shared" si="1"/>
        <v>20625429.710000001</v>
      </c>
      <c r="F13" s="12">
        <v>8845520.2699999996</v>
      </c>
      <c r="G13" s="12">
        <v>8845520.2699999996</v>
      </c>
      <c r="H13" s="12">
        <f t="shared" si="2"/>
        <v>11779909.440000001</v>
      </c>
    </row>
    <row r="14" spans="1:8" x14ac:dyDescent="0.2">
      <c r="A14" s="24" t="s">
        <v>19</v>
      </c>
      <c r="B14" s="26"/>
      <c r="C14" s="35">
        <f t="shared" ref="C14:H14" si="3">SUM(C15:C21)</f>
        <v>45877651.209999993</v>
      </c>
      <c r="D14" s="35">
        <f t="shared" si="3"/>
        <v>22626916.969999999</v>
      </c>
      <c r="E14" s="35">
        <f t="shared" si="3"/>
        <v>68504568.180000007</v>
      </c>
      <c r="F14" s="35">
        <f t="shared" si="3"/>
        <v>31805845.43</v>
      </c>
      <c r="G14" s="35">
        <f t="shared" si="3"/>
        <v>31805845.43</v>
      </c>
      <c r="H14" s="35">
        <f t="shared" si="3"/>
        <v>36698722.75</v>
      </c>
    </row>
    <row r="15" spans="1:8" x14ac:dyDescent="0.2">
      <c r="A15" s="22"/>
      <c r="B15" s="25" t="s">
        <v>43</v>
      </c>
      <c r="C15" s="12">
        <v>5577186.5999999996</v>
      </c>
      <c r="D15" s="12">
        <v>47317.04</v>
      </c>
      <c r="E15" s="12">
        <f>C15+D15</f>
        <v>5624503.6399999997</v>
      </c>
      <c r="F15" s="12">
        <v>2802758.94</v>
      </c>
      <c r="G15" s="12">
        <v>2802758.94</v>
      </c>
      <c r="H15" s="12">
        <f t="shared" ref="H15:H21" si="4">E15-F15</f>
        <v>2821744.6999999997</v>
      </c>
    </row>
    <row r="16" spans="1:8" x14ac:dyDescent="0.2">
      <c r="A16" s="22"/>
      <c r="B16" s="25" t="s">
        <v>27</v>
      </c>
      <c r="C16" s="12">
        <v>30726109.059999999</v>
      </c>
      <c r="D16" s="12">
        <v>8772974.8699999992</v>
      </c>
      <c r="E16" s="12">
        <f t="shared" ref="E16:E21" si="5">C16+D16</f>
        <v>39499083.93</v>
      </c>
      <c r="F16" s="12">
        <v>11073247.43</v>
      </c>
      <c r="G16" s="12">
        <v>11073247.43</v>
      </c>
      <c r="H16" s="12">
        <f t="shared" si="4"/>
        <v>28425836.5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2980435.87</v>
      </c>
      <c r="D18" s="12">
        <v>3090483</v>
      </c>
      <c r="E18" s="12">
        <f t="shared" si="5"/>
        <v>6070918.8700000001</v>
      </c>
      <c r="F18" s="12">
        <v>4156883.88</v>
      </c>
      <c r="G18" s="12">
        <v>4156883.88</v>
      </c>
      <c r="H18" s="12">
        <f t="shared" si="4"/>
        <v>1914034.9900000002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6593919.6799999997</v>
      </c>
      <c r="D21" s="12">
        <v>10716142.060000001</v>
      </c>
      <c r="E21" s="12">
        <f t="shared" si="5"/>
        <v>17310061.740000002</v>
      </c>
      <c r="F21" s="12">
        <v>13772955.18</v>
      </c>
      <c r="G21" s="12">
        <v>13772955.18</v>
      </c>
      <c r="H21" s="12">
        <f t="shared" si="4"/>
        <v>3537106.5600000024</v>
      </c>
    </row>
    <row r="22" spans="1:8" x14ac:dyDescent="0.2">
      <c r="A22" s="24" t="s">
        <v>47</v>
      </c>
      <c r="B22" s="26"/>
      <c r="C22" s="35">
        <f t="shared" ref="C22:H22" si="6">SUM(C23:C31)</f>
        <v>1314241.1499999999</v>
      </c>
      <c r="D22" s="35">
        <f t="shared" si="6"/>
        <v>0</v>
      </c>
      <c r="E22" s="35">
        <f t="shared" si="6"/>
        <v>1314241.1499999999</v>
      </c>
      <c r="F22" s="35">
        <f t="shared" si="6"/>
        <v>351025.76</v>
      </c>
      <c r="G22" s="35">
        <f t="shared" si="6"/>
        <v>351025.76</v>
      </c>
      <c r="H22" s="35">
        <f t="shared" si="6"/>
        <v>963215.3899999999</v>
      </c>
    </row>
    <row r="23" spans="1:8" x14ac:dyDescent="0.2">
      <c r="A23" s="22"/>
      <c r="B23" s="25" t="s">
        <v>28</v>
      </c>
      <c r="C23" s="12">
        <v>860444.85</v>
      </c>
      <c r="D23" s="12">
        <v>0</v>
      </c>
      <c r="E23" s="12">
        <f>C23+D23</f>
        <v>860444.85</v>
      </c>
      <c r="F23" s="12">
        <v>167025.4</v>
      </c>
      <c r="G23" s="12">
        <v>167025.4</v>
      </c>
      <c r="H23" s="12">
        <f t="shared" ref="H23:H31" si="7">E23-F23</f>
        <v>693419.45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453796.3</v>
      </c>
      <c r="D29" s="12">
        <v>0</v>
      </c>
      <c r="E29" s="12">
        <f t="shared" si="8"/>
        <v>453796.3</v>
      </c>
      <c r="F29" s="12">
        <v>184000.36</v>
      </c>
      <c r="G29" s="12">
        <v>184000.36</v>
      </c>
      <c r="H29" s="12">
        <f t="shared" si="7"/>
        <v>269795.94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51</v>
      </c>
      <c r="C37" s="40">
        <f t="shared" ref="C37:H37" si="12">SUM(C32+C22+C14+C5)</f>
        <v>101382600</v>
      </c>
      <c r="D37" s="40">
        <f t="shared" si="12"/>
        <v>33650890.689999998</v>
      </c>
      <c r="E37" s="40">
        <f t="shared" si="12"/>
        <v>135033490.69</v>
      </c>
      <c r="F37" s="40">
        <f t="shared" si="12"/>
        <v>65202836.410000004</v>
      </c>
      <c r="G37" s="40">
        <f t="shared" si="12"/>
        <v>65202836.410000004</v>
      </c>
      <c r="H37" s="40">
        <f t="shared" si="12"/>
        <v>69830654.280000001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127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  <row r="44" spans="1:8" x14ac:dyDescent="0.2">
      <c r="B44" s="41" t="s">
        <v>134</v>
      </c>
      <c r="C44" s="42" t="s">
        <v>135</v>
      </c>
      <c r="D44" s="42"/>
      <c r="E44" s="42"/>
    </row>
    <row r="45" spans="1:8" x14ac:dyDescent="0.2">
      <c r="B45" s="41" t="s">
        <v>136</v>
      </c>
      <c r="C45" s="42" t="s">
        <v>137</v>
      </c>
      <c r="D45" s="42"/>
      <c r="E45" s="42"/>
    </row>
    <row r="46" spans="1:8" x14ac:dyDescent="0.2">
      <c r="B46" s="41" t="s">
        <v>138</v>
      </c>
      <c r="C46" s="42" t="s">
        <v>139</v>
      </c>
      <c r="D46" s="42"/>
      <c r="E46" s="42"/>
    </row>
  </sheetData>
  <sheetProtection formatCells="0" formatColumns="0" formatRows="0" autoFilter="0"/>
  <mergeCells count="7">
    <mergeCell ref="C45:E45"/>
    <mergeCell ref="C46:E46"/>
    <mergeCell ref="A1:H1"/>
    <mergeCell ref="A2:B4"/>
    <mergeCell ref="C2:G2"/>
    <mergeCell ref="H2:H3"/>
    <mergeCell ref="C44:E4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2022-08-01T15:46:09Z</cp:lastPrinted>
  <dcterms:created xsi:type="dcterms:W3CDTF">2014-02-10T03:37:14Z</dcterms:created>
  <dcterms:modified xsi:type="dcterms:W3CDTF">2022-08-01T15:46:14Z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